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jinishi\Desktop\"/>
    </mc:Choice>
  </mc:AlternateContent>
  <xr:revisionPtr revIDLastSave="0" documentId="13_ncr:1_{A26BEACE-75CF-4400-B268-B542241F8D19}" xr6:coauthVersionLast="34" xr6:coauthVersionMax="34" xr10:uidLastSave="{00000000-0000-0000-0000-000000000000}"/>
  <bookViews>
    <workbookView xWindow="0" yWindow="0" windowWidth="20490" windowHeight="7455" activeTab="1" xr2:uid="{F118D59C-2557-4766-A2D0-89A4D6E89553}"/>
  </bookViews>
  <sheets>
    <sheet name="まとめ" sheetId="8" r:id="rId1"/>
    <sheet name="普通預金2018" sheetId="1" r:id="rId2"/>
    <sheet name="収入・経費計算2018" sheetId="10" r:id="rId3"/>
    <sheet name="経費計算③" sheetId="5" r:id="rId4"/>
    <sheet name="経費計算④" sheetId="4" r:id="rId5"/>
    <sheet name="経費計算⑥" sheetId="7" r:id="rId6"/>
    <sheet name="精算" sheetId="6" r:id="rId7"/>
    <sheet name="会費" sheetId="9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0" l="1"/>
  <c r="G17" i="10"/>
  <c r="G31" i="10"/>
  <c r="G23" i="10"/>
  <c r="G32" i="10" s="1"/>
  <c r="F3" i="1"/>
  <c r="G18" i="10" l="1"/>
  <c r="E27" i="8"/>
  <c r="F27" i="8"/>
  <c r="G27" i="8"/>
  <c r="H27" i="8"/>
  <c r="J27" i="8"/>
  <c r="D27" i="8"/>
  <c r="I26" i="8"/>
  <c r="I27" i="8" s="1"/>
  <c r="C26" i="8"/>
  <c r="M41" i="7"/>
  <c r="M42" i="7"/>
  <c r="M43" i="7"/>
  <c r="M44" i="7"/>
  <c r="M45" i="7"/>
  <c r="M46" i="7"/>
  <c r="M47" i="7"/>
  <c r="D13" i="6"/>
  <c r="E48" i="7"/>
  <c r="F48" i="7"/>
  <c r="G48" i="7"/>
  <c r="H48" i="7"/>
  <c r="I48" i="7"/>
  <c r="J48" i="7"/>
  <c r="K48" i="7"/>
  <c r="L48" i="7"/>
  <c r="D48" i="7"/>
  <c r="M48" i="7" l="1"/>
  <c r="K26" i="8"/>
  <c r="K25" i="8" l="1"/>
  <c r="K24" i="8"/>
  <c r="K27" i="8" s="1"/>
  <c r="B27" i="8"/>
  <c r="C27" i="8"/>
  <c r="N51" i="4"/>
  <c r="N50" i="4"/>
  <c r="H8" i="8"/>
  <c r="D20" i="8"/>
  <c r="L38" i="7"/>
  <c r="F38" i="7"/>
  <c r="M2" i="7"/>
  <c r="M3" i="7" s="1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K38" i="7"/>
  <c r="J38" i="7"/>
  <c r="I38" i="7"/>
  <c r="H38" i="7"/>
  <c r="G38" i="7"/>
  <c r="E38" i="7"/>
  <c r="D38" i="7"/>
  <c r="F43" i="4"/>
  <c r="G43" i="4"/>
  <c r="H43" i="4"/>
  <c r="I43" i="4"/>
  <c r="J43" i="4"/>
  <c r="K43" i="4"/>
  <c r="L43" i="4"/>
  <c r="M43" i="4"/>
  <c r="E43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2" i="4"/>
  <c r="G15" i="5"/>
  <c r="G7" i="5"/>
  <c r="G16" i="5" l="1"/>
  <c r="M38" i="7"/>
  <c r="N43" i="4"/>
  <c r="F4" i="1"/>
  <c r="F5" i="1" s="1"/>
  <c r="F6" i="1" s="1"/>
  <c r="F7" i="1" s="1"/>
  <c r="F8" i="1" s="1"/>
  <c r="F9" i="1" s="1"/>
  <c r="F10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<sst xmlns="http://schemas.openxmlformats.org/spreadsheetml/2006/main" count="382" uniqueCount="202">
  <si>
    <t>科目</t>
    <rPh sb="0" eb="2">
      <t>カモク</t>
    </rPh>
    <phoneticPr fontId="2"/>
  </si>
  <si>
    <t>相手先</t>
    <rPh sb="0" eb="2">
      <t>アイテ</t>
    </rPh>
    <rPh sb="2" eb="3">
      <t>サキ</t>
    </rPh>
    <phoneticPr fontId="2"/>
  </si>
  <si>
    <t>内容</t>
    <rPh sb="0" eb="2">
      <t>ナイヨウ</t>
    </rPh>
    <phoneticPr fontId="2"/>
  </si>
  <si>
    <t>入金</t>
    <rPh sb="0" eb="2">
      <t>ニュウキン</t>
    </rPh>
    <phoneticPr fontId="2"/>
  </si>
  <si>
    <t>出金</t>
    <rPh sb="0" eb="2">
      <t>シュッキン</t>
    </rPh>
    <phoneticPr fontId="2"/>
  </si>
  <si>
    <t>残高</t>
    <rPh sb="0" eb="2">
      <t>ザンダカ</t>
    </rPh>
    <phoneticPr fontId="2"/>
  </si>
  <si>
    <t>寺田富貴子</t>
    <rPh sb="0" eb="2">
      <t>テラダ</t>
    </rPh>
    <rPh sb="2" eb="5">
      <t>フキコ</t>
    </rPh>
    <phoneticPr fontId="2"/>
  </si>
  <si>
    <t>正会員費</t>
    <rPh sb="0" eb="1">
      <t>セイ</t>
    </rPh>
    <rPh sb="1" eb="3">
      <t>カイイン</t>
    </rPh>
    <rPh sb="3" eb="4">
      <t>ヒ</t>
    </rPh>
    <phoneticPr fontId="2"/>
  </si>
  <si>
    <t>会費</t>
    <rPh sb="0" eb="2">
      <t>カイヒ</t>
    </rPh>
    <phoneticPr fontId="2"/>
  </si>
  <si>
    <t>備考</t>
    <rPh sb="0" eb="2">
      <t>ビコウ</t>
    </rPh>
    <phoneticPr fontId="2"/>
  </si>
  <si>
    <t>諸口</t>
    <rPh sb="0" eb="2">
      <t>ショクチ</t>
    </rPh>
    <phoneticPr fontId="2"/>
  </si>
  <si>
    <t>前期繰越</t>
    <rPh sb="0" eb="4">
      <t>ゼンキクリコシ</t>
    </rPh>
    <phoneticPr fontId="2"/>
  </si>
  <si>
    <t>預金利息</t>
    <rPh sb="0" eb="2">
      <t>ヨキン</t>
    </rPh>
    <rPh sb="2" eb="4">
      <t>リソク</t>
    </rPh>
    <phoneticPr fontId="2"/>
  </si>
  <si>
    <t>①</t>
    <phoneticPr fontId="2"/>
  </si>
  <si>
    <t xml:space="preserve">正会員：倉本・池田・大谷・松浦 </t>
    <rPh sb="0" eb="3">
      <t>セイカイイン</t>
    </rPh>
    <rPh sb="4" eb="6">
      <t>クラモト</t>
    </rPh>
    <rPh sb="7" eb="9">
      <t>イケダ</t>
    </rPh>
    <rPh sb="10" eb="12">
      <t>オオタニ</t>
    </rPh>
    <rPh sb="13" eb="15">
      <t>マツウラ</t>
    </rPh>
    <phoneticPr fontId="2"/>
  </si>
  <si>
    <t>現金より</t>
    <rPh sb="0" eb="2">
      <t>ゲンキン</t>
    </rPh>
    <phoneticPr fontId="2"/>
  </si>
  <si>
    <t>振替</t>
    <rPh sb="0" eb="2">
      <t>フリカエ</t>
    </rPh>
    <phoneticPr fontId="2"/>
  </si>
  <si>
    <t>瀧川悦子</t>
    <rPh sb="0" eb="2">
      <t>タキガワ</t>
    </rPh>
    <rPh sb="2" eb="4">
      <t>エツコ</t>
    </rPh>
    <phoneticPr fontId="2"/>
  </si>
  <si>
    <t>一般社団　全国がん患者団体連合会</t>
    <rPh sb="0" eb="4">
      <t>イッパンシャダン</t>
    </rPh>
    <rPh sb="5" eb="7">
      <t>ゼンコク</t>
    </rPh>
    <rPh sb="9" eb="11">
      <t>カンジャ</t>
    </rPh>
    <rPh sb="11" eb="13">
      <t>ダンタイ</t>
    </rPh>
    <rPh sb="13" eb="16">
      <t>レンゴウカイ</t>
    </rPh>
    <phoneticPr fontId="2"/>
  </si>
  <si>
    <t>学会参加交通費</t>
    <rPh sb="0" eb="2">
      <t>ガッカイ</t>
    </rPh>
    <rPh sb="2" eb="4">
      <t>サンカ</t>
    </rPh>
    <rPh sb="4" eb="7">
      <t>コウツウヒ</t>
    </rPh>
    <phoneticPr fontId="2"/>
  </si>
  <si>
    <t>松浦より</t>
    <rPh sb="0" eb="2">
      <t>マツウラ</t>
    </rPh>
    <phoneticPr fontId="2"/>
  </si>
  <si>
    <t>辻本由香</t>
    <rPh sb="0" eb="2">
      <t>ツジモト</t>
    </rPh>
    <rPh sb="2" eb="4">
      <t>ユカ</t>
    </rPh>
    <phoneticPr fontId="2"/>
  </si>
  <si>
    <t>奥村隆司</t>
    <rPh sb="0" eb="2">
      <t>オクムラ</t>
    </rPh>
    <rPh sb="2" eb="4">
      <t>タカシ</t>
    </rPh>
    <phoneticPr fontId="2"/>
  </si>
  <si>
    <t>寄付金</t>
    <rPh sb="0" eb="3">
      <t>キフキン</t>
    </rPh>
    <phoneticPr fontId="2"/>
  </si>
  <si>
    <t>寄付</t>
    <rPh sb="0" eb="2">
      <t>キフ</t>
    </rPh>
    <phoneticPr fontId="2"/>
  </si>
  <si>
    <t>仮払い</t>
    <rPh sb="0" eb="2">
      <t>カリバラ</t>
    </rPh>
    <phoneticPr fontId="2"/>
  </si>
  <si>
    <t>辻本選子</t>
    <rPh sb="0" eb="2">
      <t>ツジモト</t>
    </rPh>
    <rPh sb="2" eb="3">
      <t>エラ</t>
    </rPh>
    <rPh sb="3" eb="4">
      <t>コ</t>
    </rPh>
    <phoneticPr fontId="2"/>
  </si>
  <si>
    <t>雑収入</t>
    <rPh sb="0" eb="3">
      <t>ザッシュウニュウ</t>
    </rPh>
    <phoneticPr fontId="2"/>
  </si>
  <si>
    <t>ポイント還元</t>
    <rPh sb="4" eb="6">
      <t>カンゲン</t>
    </rPh>
    <phoneticPr fontId="2"/>
  </si>
  <si>
    <t>懇親会会費</t>
    <rPh sb="0" eb="2">
      <t>コンシン</t>
    </rPh>
    <rPh sb="2" eb="3">
      <t>カイ</t>
    </rPh>
    <rPh sb="3" eb="5">
      <t>カイヒ</t>
    </rPh>
    <phoneticPr fontId="2"/>
  </si>
  <si>
    <t>7000円　13名分</t>
    <rPh sb="4" eb="5">
      <t>エン</t>
    </rPh>
    <rPh sb="8" eb="9">
      <t>ナ</t>
    </rPh>
    <rPh sb="9" eb="10">
      <t>ブン</t>
    </rPh>
    <phoneticPr fontId="2"/>
  </si>
  <si>
    <t>②</t>
    <phoneticPr fontId="2"/>
  </si>
  <si>
    <t>正会員：杉村　賛助会員：見本・永田・友田　入金手数料：130円 3件 80円 1件</t>
    <rPh sb="0" eb="3">
      <t>セイカイイン</t>
    </rPh>
    <rPh sb="4" eb="6">
      <t>スギムラ</t>
    </rPh>
    <rPh sb="7" eb="11">
      <t>サンジョカイイン</t>
    </rPh>
    <rPh sb="12" eb="13">
      <t>ミ</t>
    </rPh>
    <rPh sb="13" eb="14">
      <t>ホン</t>
    </rPh>
    <rPh sb="15" eb="17">
      <t>ナガタ</t>
    </rPh>
    <rPh sb="18" eb="20">
      <t>トモダ</t>
    </rPh>
    <rPh sb="21" eb="23">
      <t>ニュウキン</t>
    </rPh>
    <rPh sb="23" eb="26">
      <t>テスウリョウ</t>
    </rPh>
    <phoneticPr fontId="2"/>
  </si>
  <si>
    <t>筒井ご夫婦</t>
    <rPh sb="0" eb="2">
      <t>ツツイ</t>
    </rPh>
    <rPh sb="3" eb="5">
      <t>フウフ</t>
    </rPh>
    <phoneticPr fontId="2"/>
  </si>
  <si>
    <t>RFL物品売上－仕入れ ③</t>
    <rPh sb="3" eb="5">
      <t>ブッピン</t>
    </rPh>
    <rPh sb="5" eb="6">
      <t>ウ</t>
    </rPh>
    <rPh sb="6" eb="7">
      <t>ア</t>
    </rPh>
    <rPh sb="8" eb="10">
      <t>シイ</t>
    </rPh>
    <phoneticPr fontId="2"/>
  </si>
  <si>
    <t>③</t>
    <phoneticPr fontId="2"/>
  </si>
  <si>
    <t>計</t>
    <rPh sb="0" eb="1">
      <t>ケイ</t>
    </rPh>
    <phoneticPr fontId="2"/>
  </si>
  <si>
    <t>振込手数料</t>
    <rPh sb="0" eb="5">
      <t>フリコミテスウリョウ</t>
    </rPh>
    <phoneticPr fontId="2"/>
  </si>
  <si>
    <t>口座徴収料</t>
    <rPh sb="0" eb="2">
      <t>コウザ</t>
    </rPh>
    <rPh sb="2" eb="4">
      <t>チョウシュウ</t>
    </rPh>
    <rPh sb="4" eb="5">
      <t>リョウ</t>
    </rPh>
    <phoneticPr fontId="2"/>
  </si>
  <si>
    <t>　　　　　　　　　　　運賃</t>
    <rPh sb="11" eb="13">
      <t>ウンチン</t>
    </rPh>
    <phoneticPr fontId="2"/>
  </si>
  <si>
    <t>送料</t>
    <rPh sb="0" eb="2">
      <t>ソウリョウ</t>
    </rPh>
    <phoneticPr fontId="2"/>
  </si>
  <si>
    <t>80円　2件</t>
    <rPh sb="2" eb="3">
      <t>エン</t>
    </rPh>
    <rPh sb="5" eb="6">
      <t>ケン</t>
    </rPh>
    <phoneticPr fontId="2"/>
  </si>
  <si>
    <t>ＲＦＬへ寄付</t>
    <rPh sb="4" eb="6">
      <t>キフ</t>
    </rPh>
    <phoneticPr fontId="2"/>
  </si>
  <si>
    <t xml:space="preserve">肺ゆう会 </t>
    <rPh sb="0" eb="1">
      <t>ハイ</t>
    </rPh>
    <rPh sb="3" eb="4">
      <t>カイ</t>
    </rPh>
    <phoneticPr fontId="2"/>
  </si>
  <si>
    <t>差し引き</t>
    <rPh sb="0" eb="1">
      <t>サ</t>
    </rPh>
    <rPh sb="2" eb="3">
      <t>ヒ</t>
    </rPh>
    <phoneticPr fontId="2"/>
  </si>
  <si>
    <t>11000円－470円</t>
    <rPh sb="5" eb="6">
      <t>エン</t>
    </rPh>
    <rPh sb="10" eb="11">
      <t>エン</t>
    </rPh>
    <phoneticPr fontId="2"/>
  </si>
  <si>
    <t>　　　ブックカバー　　　10個  300円</t>
    <rPh sb="14" eb="15">
      <t>コ</t>
    </rPh>
    <rPh sb="20" eb="21">
      <t>エン</t>
    </rPh>
    <phoneticPr fontId="2"/>
  </si>
  <si>
    <t>収入</t>
    <rPh sb="0" eb="2">
      <t>シュウニュウ</t>
    </rPh>
    <phoneticPr fontId="2"/>
  </si>
  <si>
    <t>総会費</t>
    <rPh sb="0" eb="2">
      <t>ソウカイ</t>
    </rPh>
    <rPh sb="2" eb="3">
      <t>ヒ</t>
    </rPh>
    <phoneticPr fontId="2"/>
  </si>
  <si>
    <t>役員会費</t>
    <rPh sb="0" eb="2">
      <t>ヤクイン</t>
    </rPh>
    <rPh sb="2" eb="3">
      <t>カイ</t>
    </rPh>
    <rPh sb="3" eb="4">
      <t>ヒ</t>
    </rPh>
    <phoneticPr fontId="2"/>
  </si>
  <si>
    <t>研修費</t>
    <rPh sb="0" eb="2">
      <t>ケンシュウ</t>
    </rPh>
    <rPh sb="2" eb="3">
      <t>ヒ</t>
    </rPh>
    <phoneticPr fontId="2"/>
  </si>
  <si>
    <t>講演会費</t>
    <rPh sb="0" eb="2">
      <t>コウエン</t>
    </rPh>
    <rPh sb="2" eb="3">
      <t>カイ</t>
    </rPh>
    <rPh sb="3" eb="4">
      <t>ヒ</t>
    </rPh>
    <phoneticPr fontId="2"/>
  </si>
  <si>
    <t>がんサロン費</t>
    <rPh sb="5" eb="6">
      <t>ヒ</t>
    </rPh>
    <phoneticPr fontId="2"/>
  </si>
  <si>
    <t>事務費</t>
    <rPh sb="0" eb="3">
      <t>ジムヒ</t>
    </rPh>
    <phoneticPr fontId="2"/>
  </si>
  <si>
    <t>旅費</t>
    <rPh sb="0" eb="2">
      <t>リョヒ</t>
    </rPh>
    <phoneticPr fontId="2"/>
  </si>
  <si>
    <t>会費</t>
    <rPh sb="0" eb="1">
      <t>カイ</t>
    </rPh>
    <rPh sb="1" eb="2">
      <t>ヒ</t>
    </rPh>
    <phoneticPr fontId="2"/>
  </si>
  <si>
    <t>予備費</t>
    <rPh sb="0" eb="3">
      <t>ヨビヒ</t>
    </rPh>
    <phoneticPr fontId="2"/>
  </si>
  <si>
    <t>サロン会場費</t>
    <rPh sb="3" eb="6">
      <t>カイジョウヒ</t>
    </rPh>
    <phoneticPr fontId="2"/>
  </si>
  <si>
    <t>サロンチラシ印刷</t>
    <rPh sb="6" eb="8">
      <t>インサツ</t>
    </rPh>
    <phoneticPr fontId="2"/>
  </si>
  <si>
    <t>サロン案内状</t>
    <rPh sb="3" eb="6">
      <t>アンナイジョウ</t>
    </rPh>
    <phoneticPr fontId="2"/>
  </si>
  <si>
    <t>会員連絡用切手</t>
    <rPh sb="0" eb="2">
      <t>カイイン</t>
    </rPh>
    <rPh sb="2" eb="5">
      <t>レンラクヨウ</t>
    </rPh>
    <rPh sb="5" eb="7">
      <t>キッテ</t>
    </rPh>
    <phoneticPr fontId="2"/>
  </si>
  <si>
    <t>支援病院他チラシ発送</t>
    <rPh sb="0" eb="2">
      <t>シエン</t>
    </rPh>
    <rPh sb="2" eb="4">
      <t>ビョウイン</t>
    </rPh>
    <rPh sb="4" eb="5">
      <t>ホカ</t>
    </rPh>
    <rPh sb="8" eb="10">
      <t>ハッソウ</t>
    </rPh>
    <phoneticPr fontId="2"/>
  </si>
  <si>
    <t>サロン用お茶</t>
    <rPh sb="3" eb="4">
      <t>ヨウ</t>
    </rPh>
    <rPh sb="5" eb="6">
      <t>チャ</t>
    </rPh>
    <phoneticPr fontId="2"/>
  </si>
  <si>
    <t>サロン講師謝礼</t>
    <rPh sb="3" eb="5">
      <t>コウシ</t>
    </rPh>
    <rPh sb="5" eb="7">
      <t>シャレイ</t>
    </rPh>
    <phoneticPr fontId="2"/>
  </si>
  <si>
    <t>相談者資料送付</t>
    <rPh sb="0" eb="2">
      <t>ソウダン</t>
    </rPh>
    <rPh sb="2" eb="3">
      <t>シャ</t>
    </rPh>
    <rPh sb="3" eb="5">
      <t>シリョウ</t>
    </rPh>
    <rPh sb="5" eb="7">
      <t>ソウフ</t>
    </rPh>
    <phoneticPr fontId="2"/>
  </si>
  <si>
    <t>増田悦子</t>
    <rPh sb="0" eb="2">
      <t>マスダ</t>
    </rPh>
    <rPh sb="2" eb="4">
      <t>エツコ</t>
    </rPh>
    <phoneticPr fontId="2"/>
  </si>
  <si>
    <t>寄付金</t>
    <rPh sb="0" eb="3">
      <t>キフキン</t>
    </rPh>
    <phoneticPr fontId="2"/>
  </si>
  <si>
    <t>通信なぎ発送</t>
    <rPh sb="0" eb="2">
      <t>ツウシン</t>
    </rPh>
    <rPh sb="4" eb="6">
      <t>ハッソウ</t>
    </rPh>
    <phoneticPr fontId="2"/>
  </si>
  <si>
    <t>ＲＦＬルミナリエ袋</t>
    <rPh sb="8" eb="9">
      <t>フクロ</t>
    </rPh>
    <phoneticPr fontId="2"/>
  </si>
  <si>
    <t>ＲＦＬ奈良協賛金</t>
    <rPh sb="3" eb="5">
      <t>ナラ</t>
    </rPh>
    <rPh sb="5" eb="8">
      <t>キョウサンキン</t>
    </rPh>
    <phoneticPr fontId="2"/>
  </si>
  <si>
    <t>会員資料送付</t>
    <rPh sb="0" eb="2">
      <t>カイイン</t>
    </rPh>
    <rPh sb="2" eb="4">
      <t>シリョウ</t>
    </rPh>
    <rPh sb="4" eb="6">
      <t>ソウフ</t>
    </rPh>
    <phoneticPr fontId="2"/>
  </si>
  <si>
    <t>案内発送費</t>
    <rPh sb="0" eb="2">
      <t>アンナイ</t>
    </rPh>
    <rPh sb="2" eb="4">
      <t>ハッソウ</t>
    </rPh>
    <rPh sb="4" eb="5">
      <t>ヒ</t>
    </rPh>
    <phoneticPr fontId="2"/>
  </si>
  <si>
    <t>総会会場費</t>
    <rPh sb="0" eb="2">
      <t>ソウカイ</t>
    </rPh>
    <rPh sb="2" eb="5">
      <t>カイジョウヒ</t>
    </rPh>
    <phoneticPr fontId="2"/>
  </si>
  <si>
    <t>インクカートリッジ</t>
    <phoneticPr fontId="2"/>
  </si>
  <si>
    <t>サロン用紙コップ</t>
    <rPh sb="3" eb="4">
      <t>ヨウ</t>
    </rPh>
    <rPh sb="4" eb="5">
      <t>カミ</t>
    </rPh>
    <phoneticPr fontId="2"/>
  </si>
  <si>
    <t>コピー用紙</t>
    <rPh sb="3" eb="5">
      <t>ヨウシ</t>
    </rPh>
    <phoneticPr fontId="2"/>
  </si>
  <si>
    <t>サロンチラシ発送</t>
    <rPh sb="6" eb="8">
      <t>ハッソウ</t>
    </rPh>
    <phoneticPr fontId="2"/>
  </si>
  <si>
    <t>会場備品使用料</t>
    <rPh sb="0" eb="2">
      <t>カイジョウ</t>
    </rPh>
    <rPh sb="2" eb="4">
      <t>ビヒン</t>
    </rPh>
    <rPh sb="4" eb="7">
      <t>シヨウリョウ</t>
    </rPh>
    <phoneticPr fontId="2"/>
  </si>
  <si>
    <t>がん患者カレッジ参加費</t>
    <rPh sb="2" eb="4">
      <t>カンジャ</t>
    </rPh>
    <rPh sb="8" eb="11">
      <t>サンカヒ</t>
    </rPh>
    <phoneticPr fontId="2"/>
  </si>
  <si>
    <t>コピー代</t>
    <rPh sb="3" eb="4">
      <t>ダイ</t>
    </rPh>
    <phoneticPr fontId="2"/>
  </si>
  <si>
    <t>がん患者カレッジ他宿泊費</t>
    <rPh sb="2" eb="4">
      <t>カンジャ</t>
    </rPh>
    <rPh sb="8" eb="9">
      <t>ホカ</t>
    </rPh>
    <rPh sb="9" eb="12">
      <t>シュクハクヒ</t>
    </rPh>
    <phoneticPr fontId="2"/>
  </si>
  <si>
    <t>がん患者カレッジ他交通費</t>
    <rPh sb="2" eb="4">
      <t>カンジャ</t>
    </rPh>
    <rPh sb="8" eb="9">
      <t>ホカ</t>
    </rPh>
    <rPh sb="9" eb="12">
      <t>コウツウヒ</t>
    </rPh>
    <phoneticPr fontId="2"/>
  </si>
  <si>
    <t>経費計算</t>
    <rPh sb="0" eb="2">
      <t>ケイヒ</t>
    </rPh>
    <rPh sb="2" eb="4">
      <t>ケイサン</t>
    </rPh>
    <phoneticPr fontId="2"/>
  </si>
  <si>
    <t>仕入：レインボーラムネ</t>
    <rPh sb="0" eb="2">
      <t>シイ</t>
    </rPh>
    <phoneticPr fontId="2"/>
  </si>
  <si>
    <t>合計</t>
    <rPh sb="0" eb="2">
      <t>ゴウケイ</t>
    </rPh>
    <phoneticPr fontId="2"/>
  </si>
  <si>
    <t>売上：レインボーラムネ　719個  350円</t>
    <rPh sb="0" eb="2">
      <t>ウリアゲ</t>
    </rPh>
    <rPh sb="15" eb="16">
      <t>コ</t>
    </rPh>
    <rPh sb="21" eb="22">
      <t>エン</t>
    </rPh>
    <phoneticPr fontId="2"/>
  </si>
  <si>
    <t>経費④</t>
    <rPh sb="0" eb="2">
      <t>ケイヒ</t>
    </rPh>
    <phoneticPr fontId="2"/>
  </si>
  <si>
    <t>中西さん 正会員費</t>
    <rPh sb="0" eb="2">
      <t>ナカニシ</t>
    </rPh>
    <rPh sb="5" eb="8">
      <t>セイカイイン</t>
    </rPh>
    <rPh sb="8" eb="9">
      <t>ヒ</t>
    </rPh>
    <phoneticPr fontId="2"/>
  </si>
  <si>
    <t>倉本 レインボーラムネ79個</t>
    <rPh sb="0" eb="2">
      <t>クラモト</t>
    </rPh>
    <rPh sb="13" eb="14">
      <t>コ</t>
    </rPh>
    <phoneticPr fontId="2"/>
  </si>
  <si>
    <t>領収書</t>
    <rPh sb="0" eb="3">
      <t>リョウシュウショ</t>
    </rPh>
    <phoneticPr fontId="2"/>
  </si>
  <si>
    <t xml:space="preserve">松浦さんへ支払い </t>
    <rPh sb="0" eb="2">
      <t>マツウラ</t>
    </rPh>
    <rPh sb="5" eb="7">
      <t>シハライ</t>
    </rPh>
    <phoneticPr fontId="2"/>
  </si>
  <si>
    <t>領収書合計</t>
    <rPh sb="0" eb="3">
      <t>リョウシュウショ</t>
    </rPh>
    <rPh sb="3" eb="4">
      <t>ゴウ</t>
    </rPh>
    <rPh sb="4" eb="5">
      <t>ケイ</t>
    </rPh>
    <phoneticPr fontId="2"/>
  </si>
  <si>
    <t>チラシ掲示用押しピン</t>
    <rPh sb="3" eb="6">
      <t>ケイジヨウ</t>
    </rPh>
    <rPh sb="6" eb="7">
      <t>オ</t>
    </rPh>
    <phoneticPr fontId="2"/>
  </si>
  <si>
    <t>精算</t>
    <rPh sb="0" eb="2">
      <t>セイサン</t>
    </rPh>
    <phoneticPr fontId="2"/>
  </si>
  <si>
    <t>15万円</t>
    <rPh sb="2" eb="4">
      <t>マンエン</t>
    </rPh>
    <phoneticPr fontId="2"/>
  </si>
  <si>
    <t>⑤</t>
    <phoneticPr fontId="2"/>
  </si>
  <si>
    <t>⑥</t>
    <phoneticPr fontId="2"/>
  </si>
  <si>
    <t>シンポジウム搬入駐車料</t>
    <rPh sb="6" eb="8">
      <t>ハンニュウ</t>
    </rPh>
    <rPh sb="8" eb="11">
      <t>チュウシャリョウ</t>
    </rPh>
    <phoneticPr fontId="2"/>
  </si>
  <si>
    <t>シンポジウム登壇車用飲料</t>
    <rPh sb="6" eb="8">
      <t>トウダン</t>
    </rPh>
    <rPh sb="8" eb="10">
      <t>シャヨウ</t>
    </rPh>
    <rPh sb="10" eb="12">
      <t>インリョウ</t>
    </rPh>
    <phoneticPr fontId="2"/>
  </si>
  <si>
    <t>レジメ作成用事務用品</t>
    <rPh sb="3" eb="6">
      <t>サクセイヨウ</t>
    </rPh>
    <rPh sb="6" eb="8">
      <t>ジム</t>
    </rPh>
    <rPh sb="8" eb="10">
      <t>ヨウヒン</t>
    </rPh>
    <phoneticPr fontId="2"/>
  </si>
  <si>
    <t>パネリスト（浦嶋氏）謝礼</t>
    <rPh sb="6" eb="8">
      <t>ウラシマ</t>
    </rPh>
    <rPh sb="8" eb="9">
      <t>シ</t>
    </rPh>
    <rPh sb="10" eb="12">
      <t>シャレイ</t>
    </rPh>
    <phoneticPr fontId="2"/>
  </si>
  <si>
    <t>座長（四宮先生）謝礼</t>
    <rPh sb="0" eb="2">
      <t>ザチョウ</t>
    </rPh>
    <rPh sb="3" eb="5">
      <t>シノミヤ</t>
    </rPh>
    <rPh sb="5" eb="7">
      <t>センセイ</t>
    </rPh>
    <rPh sb="8" eb="10">
      <t>シャレイ</t>
    </rPh>
    <phoneticPr fontId="2"/>
  </si>
  <si>
    <t>ポスター印刷</t>
    <rPh sb="4" eb="6">
      <t>インサツ</t>
    </rPh>
    <phoneticPr fontId="2"/>
  </si>
  <si>
    <t>シンポジウムチラシ発送</t>
    <rPh sb="9" eb="11">
      <t>ハッソウ</t>
    </rPh>
    <phoneticPr fontId="2"/>
  </si>
  <si>
    <t>サロン用飲料</t>
    <rPh sb="3" eb="4">
      <t>ヨウ</t>
    </rPh>
    <rPh sb="4" eb="6">
      <t>インリョウ</t>
    </rPh>
    <phoneticPr fontId="2"/>
  </si>
  <si>
    <t>シンポジウム会場使用料</t>
    <rPh sb="6" eb="8">
      <t>カイジョウ</t>
    </rPh>
    <rPh sb="8" eb="11">
      <t>シヨウリョウ</t>
    </rPh>
    <phoneticPr fontId="2"/>
  </si>
  <si>
    <t>シンポジウムチラシ発送費</t>
    <rPh sb="9" eb="11">
      <t>ハッソウ</t>
    </rPh>
    <rPh sb="11" eb="12">
      <t>ヒ</t>
    </rPh>
    <phoneticPr fontId="2"/>
  </si>
  <si>
    <t>切手代</t>
    <rPh sb="0" eb="2">
      <t>キッテ</t>
    </rPh>
    <rPh sb="2" eb="3">
      <t>ダイ</t>
    </rPh>
    <phoneticPr fontId="2"/>
  </si>
  <si>
    <t>サロン会場費他</t>
    <rPh sb="3" eb="6">
      <t>カイジョウヒ</t>
    </rPh>
    <rPh sb="6" eb="7">
      <t>ホカ</t>
    </rPh>
    <phoneticPr fontId="2"/>
  </si>
  <si>
    <t>シンポジウム案内送付</t>
    <rPh sb="6" eb="8">
      <t>アンナイ</t>
    </rPh>
    <rPh sb="8" eb="10">
      <t>ソウフ</t>
    </rPh>
    <phoneticPr fontId="2"/>
  </si>
  <si>
    <t>口座徴収料金</t>
    <rPh sb="0" eb="2">
      <t>コウザ</t>
    </rPh>
    <rPh sb="2" eb="4">
      <t>チョウシュウ</t>
    </rPh>
    <rPh sb="4" eb="6">
      <t>リョウキン</t>
    </rPh>
    <phoneticPr fontId="2"/>
  </si>
  <si>
    <t>ポスター送付切手代</t>
    <rPh sb="4" eb="6">
      <t>ソウフ</t>
    </rPh>
    <rPh sb="6" eb="8">
      <t>キッテ</t>
    </rPh>
    <rPh sb="8" eb="9">
      <t>ダイ</t>
    </rPh>
    <phoneticPr fontId="2"/>
  </si>
  <si>
    <t>シンポジウムポスター印刷</t>
    <rPh sb="10" eb="12">
      <t>インサツ</t>
    </rPh>
    <phoneticPr fontId="2"/>
  </si>
  <si>
    <t>シンポジウム登壇者弁当</t>
    <rPh sb="6" eb="8">
      <t>トウダン</t>
    </rPh>
    <rPh sb="8" eb="9">
      <t>モノ</t>
    </rPh>
    <rPh sb="9" eb="11">
      <t>ベントウ</t>
    </rPh>
    <phoneticPr fontId="2"/>
  </si>
  <si>
    <t>シンポジウム懇親会飲食代</t>
    <rPh sb="6" eb="8">
      <t>コンシン</t>
    </rPh>
    <rPh sb="8" eb="9">
      <t>カイ</t>
    </rPh>
    <rPh sb="9" eb="12">
      <t>インショクダイ</t>
    </rPh>
    <phoneticPr fontId="2"/>
  </si>
  <si>
    <t>シンポジウム高橋先生 お車代</t>
    <rPh sb="6" eb="8">
      <t>タカハシ</t>
    </rPh>
    <rPh sb="8" eb="10">
      <t>センセイ</t>
    </rPh>
    <rPh sb="12" eb="14">
      <t>クルマダイ</t>
    </rPh>
    <phoneticPr fontId="2"/>
  </si>
  <si>
    <t>シンポジウム（高橋氏）謝礼</t>
    <rPh sb="7" eb="9">
      <t>タカハシ</t>
    </rPh>
    <rPh sb="9" eb="10">
      <t>シ</t>
    </rPh>
    <rPh sb="11" eb="13">
      <t>シャレイ</t>
    </rPh>
    <phoneticPr fontId="2"/>
  </si>
  <si>
    <t>シンポジウム レジュメ印刷代</t>
    <rPh sb="11" eb="13">
      <t>インサツ</t>
    </rPh>
    <rPh sb="13" eb="14">
      <t>ダイ</t>
    </rPh>
    <phoneticPr fontId="2"/>
  </si>
  <si>
    <t>修正テープ</t>
    <rPh sb="0" eb="2">
      <t>シュウセイ</t>
    </rPh>
    <phoneticPr fontId="2"/>
  </si>
  <si>
    <t>ホッチキスの芯</t>
    <rPh sb="6" eb="7">
      <t>シン</t>
    </rPh>
    <phoneticPr fontId="2"/>
  </si>
  <si>
    <t>シンポジウム 郵送切手代</t>
    <rPh sb="7" eb="9">
      <t>ユウソウ</t>
    </rPh>
    <rPh sb="9" eb="11">
      <t>キッテ</t>
    </rPh>
    <rPh sb="11" eb="12">
      <t>ダイ</t>
    </rPh>
    <phoneticPr fontId="2"/>
  </si>
  <si>
    <t>シンポジウム 会場・備品使用料</t>
    <rPh sb="7" eb="9">
      <t>カイジョウ</t>
    </rPh>
    <rPh sb="10" eb="12">
      <t>ビヒン</t>
    </rPh>
    <rPh sb="12" eb="15">
      <t>シヨウリョウ</t>
    </rPh>
    <phoneticPr fontId="2"/>
  </si>
  <si>
    <t>シンポジウム 運送費</t>
    <rPh sb="7" eb="10">
      <t>ウンソウヒ</t>
    </rPh>
    <phoneticPr fontId="2"/>
  </si>
  <si>
    <t>郵送料</t>
    <rPh sb="0" eb="3">
      <t>ユウソウリョウ</t>
    </rPh>
    <phoneticPr fontId="2"/>
  </si>
  <si>
    <t>ＲＦＬ ブース代他</t>
    <rPh sb="7" eb="8">
      <t>ダイ</t>
    </rPh>
    <rPh sb="8" eb="9">
      <t>ホカ</t>
    </rPh>
    <phoneticPr fontId="2"/>
  </si>
  <si>
    <t>辻本立替え</t>
    <rPh sb="0" eb="2">
      <t>ツジモト</t>
    </rPh>
    <rPh sb="2" eb="4">
      <t>タテカ</t>
    </rPh>
    <phoneticPr fontId="2"/>
  </si>
  <si>
    <t>がん患者学会参加交通費</t>
    <rPh sb="2" eb="4">
      <t>カンジャ</t>
    </rPh>
    <rPh sb="4" eb="6">
      <t>ガッカイ</t>
    </rPh>
    <rPh sb="6" eb="8">
      <t>サンカ</t>
    </rPh>
    <rPh sb="8" eb="11">
      <t>コウツウヒ</t>
    </rPh>
    <phoneticPr fontId="2"/>
  </si>
  <si>
    <t>計算ミス過払い（2/18）</t>
    <rPh sb="0" eb="2">
      <t>ケイサン</t>
    </rPh>
    <rPh sb="4" eb="6">
      <t>カバラ</t>
    </rPh>
    <phoneticPr fontId="2"/>
  </si>
  <si>
    <t>利息</t>
    <rPh sb="0" eb="2">
      <t>リソク</t>
    </rPh>
    <phoneticPr fontId="2"/>
  </si>
  <si>
    <t>事業収入</t>
    <rPh sb="0" eb="2">
      <t>ジギョウ</t>
    </rPh>
    <rPh sb="2" eb="4">
      <t>シュウニュウ</t>
    </rPh>
    <phoneticPr fontId="2"/>
  </si>
  <si>
    <t>大谷￥1140、松原￥3000、増田￥14100、奥村￥50、大谷￥50</t>
    <phoneticPr fontId="2"/>
  </si>
  <si>
    <t>封筒</t>
    <rPh sb="0" eb="2">
      <t>フウトウ</t>
    </rPh>
    <phoneticPr fontId="2"/>
  </si>
  <si>
    <t>総会案内送付他発送</t>
    <rPh sb="6" eb="7">
      <t>ホカ</t>
    </rPh>
    <rPh sb="7" eb="9">
      <t>ハッソウ</t>
    </rPh>
    <phoneticPr fontId="2"/>
  </si>
  <si>
    <t>総会案内発送</t>
    <rPh sb="0" eb="2">
      <t>ソウカイ</t>
    </rPh>
    <rPh sb="2" eb="4">
      <t>アンナイ</t>
    </rPh>
    <rPh sb="4" eb="6">
      <t>ハッソウ</t>
    </rPh>
    <phoneticPr fontId="2"/>
  </si>
  <si>
    <t>未払い</t>
    <rPh sb="0" eb="2">
      <t>ミバライ</t>
    </rPh>
    <phoneticPr fontId="2"/>
  </si>
  <si>
    <t>利息</t>
    <rPh sb="0" eb="2">
      <t>リソク</t>
    </rPh>
    <phoneticPr fontId="2"/>
  </si>
  <si>
    <t>事業収入</t>
    <rPh sb="0" eb="2">
      <t>ジギョウ</t>
    </rPh>
    <rPh sb="2" eb="4">
      <t>シュウニュウ</t>
    </rPh>
    <phoneticPr fontId="2"/>
  </si>
  <si>
    <t>ＲＦＬ滋賀にてレインボーラムネ販売</t>
    <rPh sb="3" eb="5">
      <t>シガ</t>
    </rPh>
    <rPh sb="15" eb="17">
      <t>ハンバイ</t>
    </rPh>
    <phoneticPr fontId="2"/>
  </si>
  <si>
    <t>経費④</t>
    <rPh sb="0" eb="2">
      <t>ケイヒ</t>
    </rPh>
    <phoneticPr fontId="2"/>
  </si>
  <si>
    <t>がんサロン</t>
    <phoneticPr fontId="2"/>
  </si>
  <si>
    <t>経費⑥</t>
    <rPh sb="0" eb="2">
      <t>ケイヒ</t>
    </rPh>
    <phoneticPr fontId="2"/>
  </si>
  <si>
    <t>支出</t>
    <rPh sb="0" eb="2">
      <t>シシュツ</t>
    </rPh>
    <phoneticPr fontId="2"/>
  </si>
  <si>
    <t>④</t>
    <phoneticPr fontId="2"/>
  </si>
  <si>
    <t>別紙参照</t>
    <rPh sb="0" eb="2">
      <t>ベッシ</t>
    </rPh>
    <rPh sb="2" eb="4">
      <t>サンショウ</t>
    </rPh>
    <phoneticPr fontId="2"/>
  </si>
  <si>
    <t>150000（仮払い）-125525（松浦さんへ）+27650（ラムネ）+2000（会費）</t>
    <rPh sb="7" eb="9">
      <t>カリバラ</t>
    </rPh>
    <rPh sb="19" eb="21">
      <t>マツウラ</t>
    </rPh>
    <rPh sb="42" eb="44">
      <t>カイヒ</t>
    </rPh>
    <phoneticPr fontId="2"/>
  </si>
  <si>
    <t>⑥</t>
    <phoneticPr fontId="2"/>
  </si>
  <si>
    <t>合計</t>
    <rPh sb="0" eb="2">
      <t>ゴウケイ</t>
    </rPh>
    <phoneticPr fontId="2"/>
  </si>
  <si>
    <t>誤入金ではなかった ③</t>
    <rPh sb="0" eb="1">
      <t>ゴ</t>
    </rPh>
    <rPh sb="1" eb="3">
      <t>ニュウキン</t>
    </rPh>
    <phoneticPr fontId="2"/>
  </si>
  <si>
    <t>松浦さん立替え</t>
    <rPh sb="0" eb="2">
      <t>マツウラ</t>
    </rPh>
    <rPh sb="4" eb="6">
      <t>タテカ</t>
    </rPh>
    <phoneticPr fontId="2"/>
  </si>
  <si>
    <t>手元現金</t>
    <rPh sb="0" eb="2">
      <t>テモト</t>
    </rPh>
    <rPh sb="2" eb="4">
      <t>ゲンキン</t>
    </rPh>
    <phoneticPr fontId="2"/>
  </si>
  <si>
    <t>－）</t>
    <phoneticPr fontId="2"/>
  </si>
  <si>
    <t>計</t>
    <rPh sb="0" eb="1">
      <t>ケイ</t>
    </rPh>
    <phoneticPr fontId="2"/>
  </si>
  <si>
    <t>未払い</t>
    <rPh sb="0" eb="2">
      <t>ミハラ</t>
    </rPh>
    <phoneticPr fontId="2"/>
  </si>
  <si>
    <t>　誤入金 ③で返金済み</t>
    <rPh sb="1" eb="2">
      <t>ゴ</t>
    </rPh>
    <rPh sb="2" eb="4">
      <t>ニュウキン</t>
    </rPh>
    <rPh sb="7" eb="9">
      <t>ヘンキン</t>
    </rPh>
    <rPh sb="9" eb="10">
      <t>ズ</t>
    </rPh>
    <phoneticPr fontId="2"/>
  </si>
  <si>
    <t>精算</t>
    <rPh sb="0" eb="2">
      <t>セイサン</t>
    </rPh>
    <phoneticPr fontId="2"/>
  </si>
  <si>
    <t>（400円過払い）</t>
    <rPh sb="4" eb="5">
      <t>エン</t>
    </rPh>
    <rPh sb="5" eb="7">
      <t>カバラ</t>
    </rPh>
    <phoneticPr fontId="2"/>
  </si>
  <si>
    <t>⑦</t>
    <phoneticPr fontId="2"/>
  </si>
  <si>
    <t>レインボーラムネ</t>
    <phoneticPr fontId="2"/>
  </si>
  <si>
    <t>正会員費</t>
    <rPh sb="0" eb="3">
      <t>セイカイイン</t>
    </rPh>
    <rPh sb="3" eb="4">
      <t>ヒ</t>
    </rPh>
    <phoneticPr fontId="2"/>
  </si>
  <si>
    <t>中西恵里</t>
    <rPh sb="0" eb="2">
      <t>ナカニシ</t>
    </rPh>
    <rPh sb="2" eb="4">
      <t>エリ</t>
    </rPh>
    <phoneticPr fontId="2"/>
  </si>
  <si>
    <t>ポイント付与</t>
    <rPh sb="4" eb="6">
      <t>フヨ</t>
    </rPh>
    <phoneticPr fontId="2"/>
  </si>
  <si>
    <t>112978（前年度残）+408265（収入）－442080（支出）</t>
    <rPh sb="7" eb="10">
      <t>ゼンネンド</t>
    </rPh>
    <rPh sb="10" eb="11">
      <t>ザン</t>
    </rPh>
    <rPh sb="20" eb="22">
      <t>シュウニュウ</t>
    </rPh>
    <rPh sb="31" eb="33">
      <t>シシュツ</t>
    </rPh>
    <phoneticPr fontId="2"/>
  </si>
  <si>
    <t>事務費 + 会費納入時手数料②</t>
    <rPh sb="0" eb="3">
      <t>ジムヒ</t>
    </rPh>
    <rPh sb="6" eb="8">
      <t>カイヒ</t>
    </rPh>
    <rPh sb="8" eb="10">
      <t>ノウニュウ</t>
    </rPh>
    <rPh sb="10" eb="11">
      <t>ジ</t>
    </rPh>
    <rPh sb="11" eb="14">
      <t>テスウリョウ</t>
    </rPh>
    <phoneticPr fontId="2"/>
  </si>
  <si>
    <t>69888+ 130円×3件 + 80円 × 1件　</t>
    <rPh sb="10" eb="11">
      <t>エン</t>
    </rPh>
    <rPh sb="13" eb="14">
      <t>ケン</t>
    </rPh>
    <rPh sb="19" eb="20">
      <t>エン</t>
    </rPh>
    <rPh sb="24" eb="25">
      <t>ケン</t>
    </rPh>
    <phoneticPr fontId="2"/>
  </si>
  <si>
    <t>上田雅代</t>
    <rPh sb="0" eb="2">
      <t>ウエダ</t>
    </rPh>
    <rPh sb="2" eb="4">
      <t>マサヨ</t>
    </rPh>
    <phoneticPr fontId="2"/>
  </si>
  <si>
    <t>正会員</t>
    <rPh sb="0" eb="3">
      <t>セイカイイン</t>
    </rPh>
    <phoneticPr fontId="2"/>
  </si>
  <si>
    <t>友田文夫</t>
    <rPh sb="0" eb="2">
      <t>トモダ</t>
    </rPh>
    <rPh sb="2" eb="4">
      <t>フミオ</t>
    </rPh>
    <phoneticPr fontId="2"/>
  </si>
  <si>
    <t>賛助会員費</t>
    <rPh sb="0" eb="2">
      <t>サンジョ</t>
    </rPh>
    <rPh sb="2" eb="4">
      <t>カイイン</t>
    </rPh>
    <rPh sb="4" eb="5">
      <t>ヒ</t>
    </rPh>
    <phoneticPr fontId="2"/>
  </si>
  <si>
    <t xml:space="preserve">賛助会員3名 </t>
    <rPh sb="0" eb="2">
      <t>サンジョ</t>
    </rPh>
    <rPh sb="2" eb="4">
      <t>カイイン</t>
    </rPh>
    <rPh sb="5" eb="6">
      <t>ナ</t>
    </rPh>
    <phoneticPr fontId="2"/>
  </si>
  <si>
    <t>大谷</t>
    <rPh sb="0" eb="2">
      <t>オオヤ</t>
    </rPh>
    <phoneticPr fontId="2"/>
  </si>
  <si>
    <t>大谷正廣</t>
    <rPh sb="0" eb="2">
      <t>オオヤ</t>
    </rPh>
    <rPh sb="2" eb="3">
      <t>セイ</t>
    </rPh>
    <rPh sb="3" eb="4">
      <t>ヒロシ</t>
    </rPh>
    <phoneticPr fontId="2"/>
  </si>
  <si>
    <t>ポイント還元</t>
    <rPh sb="4" eb="6">
      <t>カンゲン</t>
    </rPh>
    <phoneticPr fontId="2"/>
  </si>
  <si>
    <t>賛助会員</t>
    <rPh sb="0" eb="4">
      <t>サンジョカイイン</t>
    </rPh>
    <phoneticPr fontId="2"/>
  </si>
  <si>
    <t>松浦</t>
    <rPh sb="0" eb="2">
      <t>マツウラ</t>
    </rPh>
    <phoneticPr fontId="2"/>
  </si>
  <si>
    <t>辻本</t>
    <rPh sb="0" eb="2">
      <t>ツジモト</t>
    </rPh>
    <phoneticPr fontId="2"/>
  </si>
  <si>
    <t>友田</t>
    <rPh sb="0" eb="2">
      <t>トモダ</t>
    </rPh>
    <phoneticPr fontId="2"/>
  </si>
  <si>
    <t>上田</t>
    <rPh sb="0" eb="2">
      <t>ウエダ</t>
    </rPh>
    <phoneticPr fontId="2"/>
  </si>
  <si>
    <t>永田</t>
    <rPh sb="0" eb="2">
      <t>ナガタ</t>
    </rPh>
    <phoneticPr fontId="2"/>
  </si>
  <si>
    <t>見本</t>
    <rPh sb="0" eb="1">
      <t>ミ</t>
    </rPh>
    <rPh sb="1" eb="2">
      <t>ホン</t>
    </rPh>
    <phoneticPr fontId="2"/>
  </si>
  <si>
    <t>倉本</t>
    <rPh sb="0" eb="2">
      <t>クラモト</t>
    </rPh>
    <phoneticPr fontId="2"/>
  </si>
  <si>
    <t>瀧川</t>
    <rPh sb="0" eb="2">
      <t>タキガワ</t>
    </rPh>
    <phoneticPr fontId="2"/>
  </si>
  <si>
    <t>130円</t>
    <rPh sb="3" eb="4">
      <t>エン</t>
    </rPh>
    <phoneticPr fontId="2"/>
  </si>
  <si>
    <t>大谷</t>
    <rPh sb="0" eb="2">
      <t>オオタニ</t>
    </rPh>
    <phoneticPr fontId="2"/>
  </si>
  <si>
    <t xml:space="preserve">正会員2名 </t>
    <rPh sb="0" eb="1">
      <t>セイ</t>
    </rPh>
    <rPh sb="1" eb="3">
      <t>カイイン</t>
    </rPh>
    <rPh sb="4" eb="5">
      <t>ナ</t>
    </rPh>
    <phoneticPr fontId="2"/>
  </si>
  <si>
    <t>筒井</t>
    <rPh sb="0" eb="2">
      <t>ツツイ</t>
    </rPh>
    <phoneticPr fontId="2"/>
  </si>
  <si>
    <t>筒井ご夫妻</t>
    <rPh sb="0" eb="2">
      <t>ツツイ</t>
    </rPh>
    <rPh sb="3" eb="5">
      <t>フサイ</t>
    </rPh>
    <phoneticPr fontId="2"/>
  </si>
  <si>
    <t>諸口</t>
    <rPh sb="0" eb="2">
      <t>ショクチ</t>
    </rPh>
    <phoneticPr fontId="2"/>
  </si>
  <si>
    <t>仮払い</t>
    <rPh sb="0" eb="2">
      <t>カリバラ</t>
    </rPh>
    <phoneticPr fontId="2"/>
  </si>
  <si>
    <t>正会員：松浦・辻本・大谷・倉本・瀧川</t>
    <rPh sb="0" eb="3">
      <t>セイカイイン</t>
    </rPh>
    <phoneticPr fontId="2"/>
  </si>
  <si>
    <t>収入（正会員2000円・賛助会員3000円）</t>
    <rPh sb="0" eb="2">
      <t>シュウニュウ</t>
    </rPh>
    <rPh sb="3" eb="6">
      <t>セイカイイン</t>
    </rPh>
    <rPh sb="10" eb="11">
      <t>エン</t>
    </rPh>
    <rPh sb="12" eb="16">
      <t>サンジョカイイン</t>
    </rPh>
    <rPh sb="20" eb="21">
      <t>エン</t>
    </rPh>
    <phoneticPr fontId="2"/>
  </si>
  <si>
    <t>経費</t>
    <rPh sb="0" eb="2">
      <t>ケイヒ</t>
    </rPh>
    <phoneticPr fontId="2"/>
  </si>
  <si>
    <t>口座徴収料金＠130×2</t>
    <rPh sb="0" eb="2">
      <t>コウザ</t>
    </rPh>
    <rPh sb="2" eb="4">
      <t>チョウシュウ</t>
    </rPh>
    <rPh sb="4" eb="6">
      <t>リョウキン</t>
    </rPh>
    <phoneticPr fontId="2"/>
  </si>
  <si>
    <t>総会資料コピー</t>
    <rPh sb="0" eb="2">
      <t>ソウカイ</t>
    </rPh>
    <rPh sb="2" eb="4">
      <t>シリョウ</t>
    </rPh>
    <phoneticPr fontId="2"/>
  </si>
  <si>
    <t>出金伝票</t>
    <rPh sb="0" eb="4">
      <t>シュッキンデンピョウ</t>
    </rPh>
    <phoneticPr fontId="2"/>
  </si>
  <si>
    <t>収入・経費計算①</t>
    <rPh sb="0" eb="2">
      <t>シュウニュウ</t>
    </rPh>
    <rPh sb="3" eb="5">
      <t>ケイヒ</t>
    </rPh>
    <rPh sb="5" eb="7">
      <t>ケイサン</t>
    </rPh>
    <phoneticPr fontId="2"/>
  </si>
  <si>
    <t>収入・経費計算②</t>
    <rPh sb="0" eb="2">
      <t>シュウニュウ</t>
    </rPh>
    <rPh sb="3" eb="5">
      <t>ケイヒ</t>
    </rPh>
    <rPh sb="5" eb="7">
      <t>ケイサン</t>
    </rPh>
    <phoneticPr fontId="2"/>
  </si>
  <si>
    <t>賛助会員：貝本・永田</t>
    <rPh sb="0" eb="2">
      <t>サンジョ</t>
    </rPh>
    <rPh sb="2" eb="4">
      <t>カイイン</t>
    </rPh>
    <rPh sb="5" eb="6">
      <t>カイ</t>
    </rPh>
    <rPh sb="6" eb="7">
      <t>ホン</t>
    </rPh>
    <rPh sb="8" eb="10">
      <t>ナガタ</t>
    </rPh>
    <phoneticPr fontId="2"/>
  </si>
  <si>
    <t>寄付金：大谷</t>
    <rPh sb="0" eb="3">
      <t>キフキン</t>
    </rPh>
    <rPh sb="4" eb="6">
      <t>オオタニ</t>
    </rPh>
    <phoneticPr fontId="2"/>
  </si>
  <si>
    <t>総会案内切手</t>
    <rPh sb="0" eb="2">
      <t>ソウカイ</t>
    </rPh>
    <rPh sb="2" eb="4">
      <t>アンナイ</t>
    </rPh>
    <rPh sb="4" eb="6">
      <t>キッテ</t>
    </rPh>
    <phoneticPr fontId="2"/>
  </si>
  <si>
    <t>総会案内ハガキ</t>
    <rPh sb="0" eb="2">
      <t>ソウカイ</t>
    </rPh>
    <rPh sb="2" eb="4">
      <t>アンナイ</t>
    </rPh>
    <phoneticPr fontId="2"/>
  </si>
  <si>
    <t>役員会コピー</t>
    <rPh sb="0" eb="3">
      <t>ヤクインカイ</t>
    </rPh>
    <phoneticPr fontId="2"/>
  </si>
  <si>
    <t>松浦氏より</t>
    <rPh sb="0" eb="2">
      <t>マツウラ</t>
    </rPh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</si>
</sst>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5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>
      <alignment vertical="center"/>
    </xf>
    <xf numFmtId="38" fontId="0" fillId="2" borderId="1" xfId="0" applyNumberFormat="1" applyFill="1" applyBorder="1">
      <alignment vertical="center"/>
    </xf>
    <xf numFmtId="0" fontId="0" fillId="0" borderId="0" xfId="0" applyAlignment="1">
      <alignment horizontal="left" vertical="center" indent="4"/>
    </xf>
    <xf numFmtId="0" fontId="0" fillId="0" borderId="1" xfId="0" applyFill="1" applyBorder="1" applyAlignment="1">
      <alignment horizontal="left" vertical="center" indent="1"/>
    </xf>
    <xf numFmtId="56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 indent="1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0" xfId="1" applyFon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horizontal="left" vertical="center" indent="1"/>
    </xf>
    <xf numFmtId="0" fontId="0" fillId="0" borderId="0" xfId="0" applyFill="1" applyBorder="1" applyAlignment="1">
      <alignment horizontal="right" vertical="center" indent="1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>
      <alignment vertical="center"/>
    </xf>
    <xf numFmtId="0" fontId="4" fillId="0" borderId="0" xfId="0" applyFont="1">
      <alignment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38" fontId="0" fillId="0" borderId="0" xfId="0" applyNumberFormat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2" borderId="0" xfId="1" applyFont="1" applyFill="1">
      <alignment vertical="center"/>
    </xf>
    <xf numFmtId="38" fontId="0" fillId="0" borderId="4" xfId="1" applyFont="1" applyFill="1" applyBorder="1">
      <alignment vertical="center"/>
    </xf>
    <xf numFmtId="38" fontId="0" fillId="0" borderId="0" xfId="1" applyFont="1" applyBorder="1" applyAlignment="1">
      <alignment horizontal="left" vertical="center" indent="2"/>
    </xf>
    <xf numFmtId="0" fontId="0" fillId="0" borderId="0" xfId="0" quotePrefix="1" applyAlignment="1">
      <alignment horizontal="left" vertical="center" indent="4"/>
    </xf>
    <xf numFmtId="38" fontId="0" fillId="0" borderId="0" xfId="0" applyNumberFormat="1" applyFill="1" applyBorder="1">
      <alignment vertical="center"/>
    </xf>
    <xf numFmtId="38" fontId="0" fillId="2" borderId="0" xfId="0" applyNumberForma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0" borderId="1" xfId="0" applyFont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Border="1">
      <alignment vertical="center"/>
    </xf>
    <xf numFmtId="0" fontId="0" fillId="4" borderId="11" xfId="0" applyFill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2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5" borderId="5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750C9-C13A-4C3D-8A27-704B54625317}">
  <dimension ref="A2:K33"/>
  <sheetViews>
    <sheetView topLeftCell="A19" zoomScaleNormal="100" workbookViewId="0">
      <selection activeCell="H32" sqref="H32"/>
    </sheetView>
  </sheetViews>
  <sheetFormatPr defaultRowHeight="18.75" x14ac:dyDescent="0.4"/>
  <cols>
    <col min="2" max="2" width="11.625" customWidth="1"/>
    <col min="3" max="3" width="25.25" customWidth="1"/>
  </cols>
  <sheetData>
    <row r="2" spans="1:8" x14ac:dyDescent="0.4">
      <c r="A2" t="s">
        <v>47</v>
      </c>
      <c r="B2" s="2" t="s">
        <v>12</v>
      </c>
      <c r="C2" s="2"/>
      <c r="D2" s="9">
        <v>1</v>
      </c>
      <c r="E2" s="2" t="s">
        <v>128</v>
      </c>
    </row>
    <row r="3" spans="1:8" x14ac:dyDescent="0.4">
      <c r="B3" s="2" t="s">
        <v>6</v>
      </c>
      <c r="C3" s="2" t="s">
        <v>7</v>
      </c>
      <c r="D3" s="9">
        <v>2000</v>
      </c>
      <c r="E3" s="2" t="s">
        <v>8</v>
      </c>
      <c r="G3" s="2" t="s">
        <v>55</v>
      </c>
      <c r="H3" s="9">
        <v>32530</v>
      </c>
    </row>
    <row r="4" spans="1:8" x14ac:dyDescent="0.4">
      <c r="B4" s="2" t="s">
        <v>10</v>
      </c>
      <c r="C4" s="2" t="s">
        <v>7</v>
      </c>
      <c r="D4" s="9">
        <v>8000</v>
      </c>
      <c r="E4" s="2" t="s">
        <v>8</v>
      </c>
      <c r="G4" s="2" t="s">
        <v>23</v>
      </c>
      <c r="H4" s="9">
        <v>121340</v>
      </c>
    </row>
    <row r="5" spans="1:8" x14ac:dyDescent="0.4">
      <c r="B5" s="7" t="s">
        <v>15</v>
      </c>
      <c r="C5" s="7" t="s">
        <v>16</v>
      </c>
      <c r="D5" s="10">
        <v>10530</v>
      </c>
      <c r="E5" s="2" t="s">
        <v>8</v>
      </c>
      <c r="G5" s="2" t="s">
        <v>136</v>
      </c>
      <c r="H5" s="9">
        <v>153369</v>
      </c>
    </row>
    <row r="6" spans="1:8" x14ac:dyDescent="0.4">
      <c r="B6" s="2" t="s">
        <v>21</v>
      </c>
      <c r="C6" s="2" t="s">
        <v>7</v>
      </c>
      <c r="D6" s="9">
        <v>2000</v>
      </c>
      <c r="E6" s="2" t="s">
        <v>8</v>
      </c>
      <c r="G6" s="2" t="s">
        <v>27</v>
      </c>
      <c r="H6" s="9">
        <v>101025</v>
      </c>
    </row>
    <row r="7" spans="1:8" x14ac:dyDescent="0.4">
      <c r="B7" s="7" t="s">
        <v>17</v>
      </c>
      <c r="C7" s="2" t="s">
        <v>7</v>
      </c>
      <c r="D7" s="10">
        <v>2000</v>
      </c>
      <c r="E7" s="2" t="s">
        <v>8</v>
      </c>
      <c r="G7" s="2" t="s">
        <v>135</v>
      </c>
      <c r="H7" s="9">
        <v>1</v>
      </c>
    </row>
    <row r="8" spans="1:8" x14ac:dyDescent="0.4">
      <c r="B8" s="2" t="s">
        <v>33</v>
      </c>
      <c r="C8" s="2" t="s">
        <v>7</v>
      </c>
      <c r="D8" s="10">
        <v>4000</v>
      </c>
      <c r="E8" s="2" t="s">
        <v>8</v>
      </c>
      <c r="G8" s="19" t="s">
        <v>36</v>
      </c>
      <c r="H8" s="9">
        <f>SUM(H3:H7)</f>
        <v>408265</v>
      </c>
    </row>
    <row r="9" spans="1:8" x14ac:dyDescent="0.4">
      <c r="B9" s="8" t="s">
        <v>18</v>
      </c>
      <c r="C9" s="2" t="s">
        <v>19</v>
      </c>
      <c r="D9" s="10">
        <v>5000</v>
      </c>
      <c r="E9" s="2" t="s">
        <v>27</v>
      </c>
    </row>
    <row r="10" spans="1:8" x14ac:dyDescent="0.4">
      <c r="B10" s="8" t="s">
        <v>18</v>
      </c>
      <c r="C10" s="2" t="s">
        <v>19</v>
      </c>
      <c r="D10" s="10">
        <v>5000</v>
      </c>
      <c r="E10" s="2" t="s">
        <v>27</v>
      </c>
    </row>
    <row r="11" spans="1:8" x14ac:dyDescent="0.4">
      <c r="B11" s="2" t="s">
        <v>10</v>
      </c>
      <c r="C11" s="2" t="s">
        <v>20</v>
      </c>
      <c r="D11" s="10">
        <v>125719</v>
      </c>
      <c r="E11" s="2" t="s">
        <v>129</v>
      </c>
    </row>
    <row r="12" spans="1:8" x14ac:dyDescent="0.4">
      <c r="B12" s="2" t="s">
        <v>22</v>
      </c>
      <c r="C12" s="2" t="s">
        <v>7</v>
      </c>
      <c r="D12" s="10">
        <v>2000</v>
      </c>
      <c r="E12" s="2" t="s">
        <v>8</v>
      </c>
    </row>
    <row r="13" spans="1:8" x14ac:dyDescent="0.4">
      <c r="B13" s="2" t="s">
        <v>65</v>
      </c>
      <c r="C13" s="7" t="s">
        <v>24</v>
      </c>
      <c r="D13" s="10">
        <v>3000</v>
      </c>
      <c r="E13" s="2" t="s">
        <v>66</v>
      </c>
    </row>
    <row r="14" spans="1:8" x14ac:dyDescent="0.4">
      <c r="B14" s="2" t="s">
        <v>26</v>
      </c>
      <c r="C14" s="7" t="s">
        <v>24</v>
      </c>
      <c r="D14" s="9">
        <v>100000</v>
      </c>
      <c r="E14" s="2" t="s">
        <v>23</v>
      </c>
    </row>
    <row r="15" spans="1:8" x14ac:dyDescent="0.4">
      <c r="B15" s="2" t="s">
        <v>160</v>
      </c>
      <c r="C15" s="7"/>
      <c r="D15" s="9">
        <v>25</v>
      </c>
      <c r="E15" s="2" t="s">
        <v>27</v>
      </c>
    </row>
    <row r="16" spans="1:8" x14ac:dyDescent="0.4">
      <c r="B16" s="2" t="s">
        <v>29</v>
      </c>
      <c r="C16" s="7"/>
      <c r="D16" s="9">
        <v>91000</v>
      </c>
      <c r="E16" s="2" t="s">
        <v>27</v>
      </c>
    </row>
    <row r="17" spans="1:11" x14ac:dyDescent="0.4">
      <c r="B17" s="2" t="s">
        <v>23</v>
      </c>
      <c r="C17" s="7" t="s">
        <v>24</v>
      </c>
      <c r="D17" s="9">
        <v>18340</v>
      </c>
      <c r="E17" s="2" t="s">
        <v>23</v>
      </c>
    </row>
    <row r="18" spans="1:11" x14ac:dyDescent="0.4">
      <c r="B18" s="2"/>
      <c r="C18" s="41" t="s">
        <v>157</v>
      </c>
      <c r="D18" s="32">
        <v>27650</v>
      </c>
      <c r="E18" s="2" t="s">
        <v>129</v>
      </c>
    </row>
    <row r="19" spans="1:11" x14ac:dyDescent="0.4">
      <c r="B19" s="2" t="s">
        <v>159</v>
      </c>
      <c r="C19" s="41" t="s">
        <v>158</v>
      </c>
      <c r="D19" s="32">
        <v>2000</v>
      </c>
      <c r="E19" s="2" t="s">
        <v>8</v>
      </c>
    </row>
    <row r="20" spans="1:11" x14ac:dyDescent="0.4">
      <c r="C20" s="36" t="s">
        <v>36</v>
      </c>
      <c r="D20" s="14">
        <f>SUM(D2:D19)</f>
        <v>408265</v>
      </c>
    </row>
    <row r="22" spans="1:11" x14ac:dyDescent="0.4">
      <c r="A22" t="s">
        <v>141</v>
      </c>
    </row>
    <row r="23" spans="1:11" x14ac:dyDescent="0.4">
      <c r="B23" s="20" t="s">
        <v>48</v>
      </c>
      <c r="C23" s="20" t="s">
        <v>49</v>
      </c>
      <c r="D23" s="20" t="s">
        <v>50</v>
      </c>
      <c r="E23" s="20" t="s">
        <v>51</v>
      </c>
      <c r="F23" s="20" t="s">
        <v>139</v>
      </c>
      <c r="G23" s="20" t="s">
        <v>53</v>
      </c>
      <c r="H23" s="20" t="s">
        <v>54</v>
      </c>
      <c r="I23" s="20" t="s">
        <v>55</v>
      </c>
      <c r="J23" s="20" t="s">
        <v>56</v>
      </c>
      <c r="K23" s="20" t="s">
        <v>84</v>
      </c>
    </row>
    <row r="24" spans="1:11" x14ac:dyDescent="0.4">
      <c r="A24" s="4" t="s">
        <v>138</v>
      </c>
      <c r="B24" s="9">
        <v>1400</v>
      </c>
      <c r="C24" s="9">
        <v>0</v>
      </c>
      <c r="D24" s="9">
        <v>27276</v>
      </c>
      <c r="E24" s="9">
        <v>0</v>
      </c>
      <c r="F24" s="9">
        <v>12675</v>
      </c>
      <c r="G24" s="9">
        <v>56254</v>
      </c>
      <c r="H24" s="9">
        <v>16520</v>
      </c>
      <c r="I24" s="9">
        <v>0</v>
      </c>
      <c r="J24" s="9">
        <v>11000</v>
      </c>
      <c r="K24" s="43">
        <f>SUM(B24:J24)</f>
        <v>125125</v>
      </c>
    </row>
    <row r="25" spans="1:11" x14ac:dyDescent="0.4">
      <c r="A25" s="4" t="s">
        <v>140</v>
      </c>
      <c r="B25" s="2">
        <v>0</v>
      </c>
      <c r="C25" s="2">
        <v>0</v>
      </c>
      <c r="D25" s="2">
        <v>10724</v>
      </c>
      <c r="E25" s="2">
        <v>277273</v>
      </c>
      <c r="F25" s="2">
        <v>2674</v>
      </c>
      <c r="G25" s="2">
        <v>7198</v>
      </c>
      <c r="H25" s="2">
        <v>0</v>
      </c>
      <c r="I25" s="2">
        <v>0</v>
      </c>
      <c r="J25" s="2">
        <v>10750</v>
      </c>
      <c r="K25" s="43">
        <f>SUM(B25:J25)</f>
        <v>308619</v>
      </c>
    </row>
    <row r="26" spans="1:11" x14ac:dyDescent="0.4">
      <c r="A26" s="4" t="s">
        <v>134</v>
      </c>
      <c r="B26" s="40">
        <v>0</v>
      </c>
      <c r="C26" s="40">
        <f t="shared" ref="C26:I26" si="0">SUM(C18:C25)</f>
        <v>0</v>
      </c>
      <c r="D26" s="40">
        <v>0</v>
      </c>
      <c r="E26" s="40">
        <v>0</v>
      </c>
      <c r="F26" s="40">
        <v>0</v>
      </c>
      <c r="G26" s="40">
        <v>6436</v>
      </c>
      <c r="H26" s="40">
        <v>1900</v>
      </c>
      <c r="I26" s="40">
        <f t="shared" si="0"/>
        <v>0</v>
      </c>
      <c r="J26" s="40">
        <v>0</v>
      </c>
      <c r="K26" s="32">
        <f>SUM(B26:J26)</f>
        <v>8336</v>
      </c>
    </row>
    <row r="27" spans="1:11" x14ac:dyDescent="0.4">
      <c r="A27" s="4" t="s">
        <v>36</v>
      </c>
      <c r="B27" s="40">
        <f>SUM(B24:B26)</f>
        <v>1400</v>
      </c>
      <c r="C27" s="2">
        <f t="shared" ref="C27" si="1">SUM(C25:C26)</f>
        <v>0</v>
      </c>
      <c r="D27" s="40">
        <f>SUM(D24:D26)</f>
        <v>38000</v>
      </c>
      <c r="E27" s="40">
        <f t="shared" ref="E27:K27" si="2">SUM(E24:E26)</f>
        <v>277273</v>
      </c>
      <c r="F27" s="40">
        <f t="shared" si="2"/>
        <v>15349</v>
      </c>
      <c r="G27" s="40">
        <f t="shared" si="2"/>
        <v>69888</v>
      </c>
      <c r="H27" s="40">
        <f t="shared" si="2"/>
        <v>18420</v>
      </c>
      <c r="I27" s="40">
        <f t="shared" si="2"/>
        <v>0</v>
      </c>
      <c r="J27" s="40">
        <f t="shared" si="2"/>
        <v>21750</v>
      </c>
      <c r="K27" s="40">
        <f t="shared" si="2"/>
        <v>442080</v>
      </c>
    </row>
    <row r="29" spans="1:11" x14ac:dyDescent="0.4">
      <c r="C29" t="s">
        <v>161</v>
      </c>
      <c r="D29" s="48"/>
      <c r="G29" s="49">
        <v>79163</v>
      </c>
    </row>
    <row r="32" spans="1:11" x14ac:dyDescent="0.4">
      <c r="C32" t="s">
        <v>162</v>
      </c>
    </row>
    <row r="33" spans="3:5" x14ac:dyDescent="0.4">
      <c r="C33" t="s">
        <v>163</v>
      </c>
      <c r="E33" s="11">
        <v>70358</v>
      </c>
    </row>
  </sheetData>
  <phoneticPr fontId="2"/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A13A-B5E2-4B40-A582-AFDE55BC7BB8}">
  <dimension ref="A1:H22"/>
  <sheetViews>
    <sheetView tabSelected="1" zoomScaleNormal="100" workbookViewId="0">
      <selection activeCell="C3" sqref="C3"/>
    </sheetView>
  </sheetViews>
  <sheetFormatPr defaultRowHeight="18.75" x14ac:dyDescent="0.4"/>
  <cols>
    <col min="1" max="1" width="9.25" bestFit="1" customWidth="1"/>
    <col min="2" max="2" width="25.75" customWidth="1"/>
    <col min="3" max="3" width="15.125" bestFit="1" customWidth="1"/>
    <col min="8" max="8" width="46.125" customWidth="1"/>
  </cols>
  <sheetData>
    <row r="1" spans="1:8" x14ac:dyDescent="0.4">
      <c r="A1" s="2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0</v>
      </c>
      <c r="H1" s="2" t="s">
        <v>9</v>
      </c>
    </row>
    <row r="2" spans="1:8" x14ac:dyDescent="0.4">
      <c r="A2" s="3">
        <v>43201</v>
      </c>
      <c r="B2" s="2" t="s">
        <v>11</v>
      </c>
      <c r="C2" s="2"/>
      <c r="D2" s="9"/>
      <c r="E2" s="9"/>
      <c r="F2" s="9">
        <v>79163</v>
      </c>
      <c r="G2" s="2"/>
      <c r="H2" s="2"/>
    </row>
    <row r="3" spans="1:8" x14ac:dyDescent="0.4">
      <c r="A3" s="3">
        <v>43215</v>
      </c>
      <c r="B3" s="2" t="s">
        <v>10</v>
      </c>
      <c r="C3" s="7"/>
      <c r="D3" s="9">
        <v>10988</v>
      </c>
      <c r="E3" s="9"/>
      <c r="F3" s="9">
        <f>F2+D3-E3</f>
        <v>90151</v>
      </c>
      <c r="G3" s="2" t="s">
        <v>8</v>
      </c>
      <c r="H3" s="52" t="s">
        <v>194</v>
      </c>
    </row>
    <row r="4" spans="1:8" x14ac:dyDescent="0.4">
      <c r="A4" s="3">
        <v>43235</v>
      </c>
      <c r="B4" s="7" t="s">
        <v>164</v>
      </c>
      <c r="C4" s="2" t="s">
        <v>7</v>
      </c>
      <c r="D4" s="9">
        <v>2000</v>
      </c>
      <c r="E4" s="9"/>
      <c r="F4" s="9">
        <f t="shared" ref="F4:F21" si="0">F3+D4-E4</f>
        <v>92151</v>
      </c>
      <c r="G4" s="2" t="s">
        <v>8</v>
      </c>
      <c r="H4" s="7" t="s">
        <v>165</v>
      </c>
    </row>
    <row r="5" spans="1:8" x14ac:dyDescent="0.4">
      <c r="A5" s="3">
        <v>43258</v>
      </c>
      <c r="B5" s="7" t="s">
        <v>166</v>
      </c>
      <c r="C5" s="2" t="s">
        <v>167</v>
      </c>
      <c r="D5" s="10">
        <v>3000</v>
      </c>
      <c r="E5" s="9"/>
      <c r="F5" s="9">
        <f t="shared" si="0"/>
        <v>95151</v>
      </c>
      <c r="G5" s="2" t="s">
        <v>8</v>
      </c>
      <c r="H5" s="2" t="s">
        <v>168</v>
      </c>
    </row>
    <row r="6" spans="1:8" x14ac:dyDescent="0.4">
      <c r="A6" s="3"/>
      <c r="B6" s="7" t="s">
        <v>201</v>
      </c>
      <c r="C6" s="2"/>
      <c r="D6" s="9">
        <v>2</v>
      </c>
      <c r="E6" s="9"/>
      <c r="F6" s="9">
        <f t="shared" si="0"/>
        <v>95153</v>
      </c>
      <c r="G6" s="2" t="s">
        <v>8</v>
      </c>
      <c r="H6" s="2" t="s">
        <v>171</v>
      </c>
    </row>
    <row r="7" spans="1:8" x14ac:dyDescent="0.4">
      <c r="A7" s="3">
        <v>43271</v>
      </c>
      <c r="B7" s="7" t="s">
        <v>170</v>
      </c>
      <c r="C7" s="2" t="s">
        <v>24</v>
      </c>
      <c r="D7" s="10">
        <v>5000</v>
      </c>
      <c r="E7" s="9"/>
      <c r="F7" s="9">
        <f t="shared" si="0"/>
        <v>100153</v>
      </c>
      <c r="G7" s="2" t="s">
        <v>23</v>
      </c>
      <c r="H7" s="2" t="s">
        <v>165</v>
      </c>
    </row>
    <row r="8" spans="1:8" x14ac:dyDescent="0.4">
      <c r="A8" s="3">
        <v>43302</v>
      </c>
      <c r="B8" s="7" t="s">
        <v>185</v>
      </c>
      <c r="C8" s="2" t="s">
        <v>7</v>
      </c>
      <c r="D8" s="10">
        <v>4000</v>
      </c>
      <c r="E8" s="9"/>
      <c r="F8" s="9">
        <f t="shared" si="0"/>
        <v>104153</v>
      </c>
      <c r="G8" s="2" t="s">
        <v>8</v>
      </c>
      <c r="H8" s="2" t="s">
        <v>183</v>
      </c>
    </row>
    <row r="9" spans="1:8" x14ac:dyDescent="0.4">
      <c r="A9" s="3">
        <v>43309</v>
      </c>
      <c r="B9" s="8" t="s">
        <v>18</v>
      </c>
      <c r="C9" s="2" t="s">
        <v>55</v>
      </c>
      <c r="D9" s="10"/>
      <c r="E9" s="9">
        <v>3000</v>
      </c>
      <c r="F9" s="9">
        <f t="shared" si="0"/>
        <v>101153</v>
      </c>
      <c r="G9" s="2" t="s">
        <v>55</v>
      </c>
      <c r="H9" s="2"/>
    </row>
    <row r="10" spans="1:8" x14ac:dyDescent="0.4">
      <c r="A10" s="3">
        <v>43328</v>
      </c>
      <c r="B10" s="53" t="s">
        <v>186</v>
      </c>
      <c r="C10" s="2" t="s">
        <v>187</v>
      </c>
      <c r="D10" s="10"/>
      <c r="E10" s="9">
        <v>46461</v>
      </c>
      <c r="F10" s="54">
        <f t="shared" si="0"/>
        <v>54692</v>
      </c>
      <c r="G10" s="2" t="s">
        <v>187</v>
      </c>
      <c r="H10" s="52" t="s">
        <v>195</v>
      </c>
    </row>
    <row r="11" spans="1:8" x14ac:dyDescent="0.4">
      <c r="A11" s="3"/>
      <c r="B11" s="8"/>
      <c r="C11" s="2"/>
      <c r="D11" s="10"/>
      <c r="E11" s="9"/>
      <c r="F11" s="9"/>
      <c r="G11" s="2"/>
      <c r="H11" s="2"/>
    </row>
    <row r="12" spans="1:8" x14ac:dyDescent="0.4">
      <c r="A12" s="3">
        <v>43132</v>
      </c>
      <c r="B12" s="2" t="s">
        <v>10</v>
      </c>
      <c r="C12" s="2" t="s">
        <v>20</v>
      </c>
      <c r="D12" s="10">
        <v>125719</v>
      </c>
      <c r="E12" s="9"/>
      <c r="F12" s="9">
        <f>F10+D12-E12</f>
        <v>180411</v>
      </c>
      <c r="G12" s="2" t="s">
        <v>129</v>
      </c>
      <c r="H12" s="2" t="s">
        <v>34</v>
      </c>
    </row>
    <row r="13" spans="1:8" x14ac:dyDescent="0.4">
      <c r="A13" s="3">
        <v>43132</v>
      </c>
      <c r="B13" s="2" t="s">
        <v>22</v>
      </c>
      <c r="C13" s="2" t="s">
        <v>7</v>
      </c>
      <c r="D13" s="10">
        <v>2000</v>
      </c>
      <c r="E13" s="9"/>
      <c r="F13" s="9">
        <f t="shared" si="0"/>
        <v>182411</v>
      </c>
      <c r="G13" s="2" t="s">
        <v>8</v>
      </c>
      <c r="H13" s="2"/>
    </row>
    <row r="14" spans="1:8" x14ac:dyDescent="0.4">
      <c r="A14" s="3">
        <v>43132</v>
      </c>
      <c r="B14" s="2" t="s">
        <v>65</v>
      </c>
      <c r="C14" s="7" t="s">
        <v>24</v>
      </c>
      <c r="D14" s="10">
        <v>3000</v>
      </c>
      <c r="E14" s="9"/>
      <c r="F14" s="9">
        <f t="shared" si="0"/>
        <v>185411</v>
      </c>
      <c r="G14" s="2" t="s">
        <v>66</v>
      </c>
      <c r="H14" s="2"/>
    </row>
    <row r="15" spans="1:8" x14ac:dyDescent="0.4">
      <c r="A15" s="3">
        <v>43149</v>
      </c>
      <c r="B15" s="2" t="s">
        <v>10</v>
      </c>
      <c r="C15" s="7" t="s">
        <v>25</v>
      </c>
      <c r="D15" s="9"/>
      <c r="E15" s="9">
        <v>150000</v>
      </c>
      <c r="F15" s="9">
        <f t="shared" si="0"/>
        <v>35411</v>
      </c>
      <c r="G15" s="2" t="s">
        <v>25</v>
      </c>
      <c r="H15" s="2" t="s">
        <v>86</v>
      </c>
    </row>
    <row r="16" spans="1:8" x14ac:dyDescent="0.4">
      <c r="A16" s="3">
        <v>43161</v>
      </c>
      <c r="B16" s="2" t="s">
        <v>26</v>
      </c>
      <c r="C16" s="7" t="s">
        <v>24</v>
      </c>
      <c r="D16" s="9">
        <v>100000</v>
      </c>
      <c r="E16" s="9"/>
      <c r="F16" s="9">
        <f t="shared" si="0"/>
        <v>135411</v>
      </c>
      <c r="G16" s="2" t="s">
        <v>23</v>
      </c>
      <c r="H16" s="2"/>
    </row>
    <row r="17" spans="1:8" x14ac:dyDescent="0.4">
      <c r="A17" s="3">
        <v>43161</v>
      </c>
      <c r="B17" s="2" t="s">
        <v>20</v>
      </c>
      <c r="C17" s="7"/>
      <c r="D17" s="9">
        <v>25</v>
      </c>
      <c r="E17" s="9"/>
      <c r="F17" s="9">
        <f t="shared" si="0"/>
        <v>135436</v>
      </c>
      <c r="G17" s="2" t="s">
        <v>27</v>
      </c>
      <c r="H17" s="2" t="s">
        <v>28</v>
      </c>
    </row>
    <row r="18" spans="1:8" x14ac:dyDescent="0.4">
      <c r="A18" s="3">
        <v>43180</v>
      </c>
      <c r="B18" s="2" t="s">
        <v>29</v>
      </c>
      <c r="C18" s="7"/>
      <c r="D18" s="9">
        <v>91000</v>
      </c>
      <c r="E18" s="9"/>
      <c r="F18" s="9">
        <f t="shared" si="0"/>
        <v>226436</v>
      </c>
      <c r="G18" s="2" t="s">
        <v>27</v>
      </c>
      <c r="H18" s="2" t="s">
        <v>30</v>
      </c>
    </row>
    <row r="19" spans="1:8" x14ac:dyDescent="0.4">
      <c r="A19" s="3">
        <v>43180</v>
      </c>
      <c r="B19" s="2" t="s">
        <v>23</v>
      </c>
      <c r="C19" s="7" t="s">
        <v>24</v>
      </c>
      <c r="D19" s="9">
        <v>18340</v>
      </c>
      <c r="E19" s="9"/>
      <c r="F19" s="9">
        <f t="shared" si="0"/>
        <v>244776</v>
      </c>
      <c r="G19" s="2" t="s">
        <v>23</v>
      </c>
      <c r="H19" s="2" t="s">
        <v>95</v>
      </c>
    </row>
    <row r="20" spans="1:8" x14ac:dyDescent="0.4">
      <c r="A20" s="3">
        <v>43195</v>
      </c>
      <c r="B20" s="2" t="s">
        <v>10</v>
      </c>
      <c r="C20" s="7"/>
      <c r="D20" s="2"/>
      <c r="E20" s="9">
        <v>308619</v>
      </c>
      <c r="F20" s="9">
        <f t="shared" si="0"/>
        <v>-63843</v>
      </c>
      <c r="G20" s="2"/>
      <c r="H20" s="2" t="s">
        <v>96</v>
      </c>
    </row>
    <row r="21" spans="1:8" x14ac:dyDescent="0.4">
      <c r="A21" s="3">
        <v>43201</v>
      </c>
      <c r="B21" s="2" t="s">
        <v>154</v>
      </c>
      <c r="C21" s="2"/>
      <c r="D21" s="40">
        <v>46189</v>
      </c>
      <c r="E21" s="40"/>
      <c r="F21" s="50">
        <f t="shared" si="0"/>
        <v>-17654</v>
      </c>
      <c r="G21" s="2" t="s">
        <v>129</v>
      </c>
      <c r="H21" s="2" t="s">
        <v>156</v>
      </c>
    </row>
    <row r="22" spans="1:8" x14ac:dyDescent="0.4">
      <c r="D22" s="14"/>
    </row>
  </sheetData>
  <phoneticPr fontId="2"/>
  <pageMargins left="0.7" right="0.7" top="0.75" bottom="0.75" header="0.3" footer="0.3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8259-C150-4DF1-8D1C-757BE48EBF03}">
  <dimension ref="A1:H40"/>
  <sheetViews>
    <sheetView topLeftCell="A37" zoomScaleNormal="100" workbookViewId="0">
      <selection activeCell="I21" sqref="I21"/>
    </sheetView>
  </sheetViews>
  <sheetFormatPr defaultRowHeight="18.75" x14ac:dyDescent="0.4"/>
  <cols>
    <col min="1" max="1" width="9.25" bestFit="1" customWidth="1"/>
    <col min="2" max="2" width="25.75" customWidth="1"/>
    <col min="3" max="3" width="15.125" bestFit="1" customWidth="1"/>
    <col min="8" max="8" width="39.125" customWidth="1"/>
  </cols>
  <sheetData>
    <row r="1" spans="1:7" x14ac:dyDescent="0.4">
      <c r="A1" s="1"/>
    </row>
    <row r="2" spans="1:7" ht="19.5" thickBot="1" x14ac:dyDescent="0.45">
      <c r="A2" s="4" t="s">
        <v>82</v>
      </c>
    </row>
    <row r="3" spans="1:7" x14ac:dyDescent="0.4">
      <c r="A3" s="4" t="s">
        <v>13</v>
      </c>
      <c r="B3" s="61" t="s">
        <v>189</v>
      </c>
      <c r="C3" s="56"/>
      <c r="D3" s="56"/>
      <c r="E3" s="56"/>
      <c r="F3" s="56"/>
      <c r="G3" s="65"/>
    </row>
    <row r="4" spans="1:7" x14ac:dyDescent="0.4">
      <c r="A4" s="4"/>
      <c r="B4" s="62" t="s">
        <v>188</v>
      </c>
      <c r="C4" s="5"/>
      <c r="D4" s="5"/>
      <c r="E4" s="5"/>
      <c r="F4" s="5"/>
      <c r="G4" s="66">
        <v>10000</v>
      </c>
    </row>
    <row r="5" spans="1:7" x14ac:dyDescent="0.4">
      <c r="A5" s="4"/>
      <c r="B5" s="62" t="s">
        <v>196</v>
      </c>
      <c r="C5" s="5"/>
      <c r="D5" s="5"/>
      <c r="E5" s="5"/>
      <c r="F5" s="5"/>
      <c r="G5" s="66">
        <v>6000</v>
      </c>
    </row>
    <row r="6" spans="1:7" x14ac:dyDescent="0.4">
      <c r="A6" s="4"/>
      <c r="B6" s="62" t="s">
        <v>197</v>
      </c>
      <c r="C6" s="5"/>
      <c r="D6" s="5"/>
      <c r="E6" s="5"/>
      <c r="F6" s="5"/>
      <c r="G6" s="66">
        <v>1000</v>
      </c>
    </row>
    <row r="7" spans="1:7" ht="19.5" thickBot="1" x14ac:dyDescent="0.45">
      <c r="A7" s="4"/>
      <c r="B7" s="63"/>
      <c r="C7" s="59"/>
      <c r="D7" s="59"/>
      <c r="E7" s="59"/>
      <c r="F7" s="68" t="s">
        <v>36</v>
      </c>
      <c r="G7" s="64">
        <f>SUM(G4:G6)</f>
        <v>17000</v>
      </c>
    </row>
    <row r="8" spans="1:7" x14ac:dyDescent="0.4">
      <c r="A8" s="4"/>
      <c r="B8" s="55" t="s">
        <v>190</v>
      </c>
      <c r="C8" s="56"/>
      <c r="D8" s="56"/>
      <c r="E8" s="56"/>
      <c r="F8" s="56"/>
      <c r="G8" s="67"/>
    </row>
    <row r="9" spans="1:7" x14ac:dyDescent="0.4">
      <c r="A9" s="4"/>
      <c r="B9" s="57" t="s">
        <v>191</v>
      </c>
      <c r="C9" s="5"/>
      <c r="D9" s="5"/>
      <c r="E9" s="5"/>
      <c r="F9" s="5"/>
      <c r="G9" s="66">
        <v>260</v>
      </c>
    </row>
    <row r="10" spans="1:7" x14ac:dyDescent="0.4">
      <c r="A10" s="4"/>
      <c r="B10" s="57" t="s">
        <v>198</v>
      </c>
      <c r="C10" s="5"/>
      <c r="D10" s="5"/>
      <c r="E10" s="5"/>
      <c r="F10" s="5"/>
      <c r="G10" s="66">
        <v>1312</v>
      </c>
    </row>
    <row r="11" spans="1:7" x14ac:dyDescent="0.4">
      <c r="A11" s="4"/>
      <c r="B11" s="57" t="s">
        <v>199</v>
      </c>
      <c r="C11" s="5"/>
      <c r="D11" s="5"/>
      <c r="E11" s="5"/>
      <c r="F11" s="5"/>
      <c r="G11" s="66">
        <v>992</v>
      </c>
    </row>
    <row r="12" spans="1:7" x14ac:dyDescent="0.4">
      <c r="A12" s="4"/>
      <c r="B12" s="57" t="s">
        <v>200</v>
      </c>
      <c r="C12" s="5"/>
      <c r="D12" s="5"/>
      <c r="E12" s="5"/>
      <c r="F12" s="5"/>
      <c r="G12" s="66">
        <v>200</v>
      </c>
    </row>
    <row r="13" spans="1:7" x14ac:dyDescent="0.4">
      <c r="A13" s="4"/>
      <c r="B13" s="57" t="s">
        <v>192</v>
      </c>
      <c r="C13" s="5"/>
      <c r="D13" s="5"/>
      <c r="E13" s="5"/>
      <c r="F13" s="5"/>
      <c r="G13" s="66">
        <v>40</v>
      </c>
    </row>
    <row r="14" spans="1:7" x14ac:dyDescent="0.4">
      <c r="A14" s="4"/>
      <c r="B14" s="57" t="s">
        <v>192</v>
      </c>
      <c r="C14" s="5"/>
      <c r="D14" s="5"/>
      <c r="E14" s="5"/>
      <c r="F14" s="5"/>
      <c r="G14" s="66">
        <v>700</v>
      </c>
    </row>
    <row r="15" spans="1:7" x14ac:dyDescent="0.4">
      <c r="A15" s="4"/>
      <c r="B15" s="57" t="s">
        <v>193</v>
      </c>
      <c r="C15" s="5"/>
      <c r="D15" s="5"/>
      <c r="E15" s="5"/>
      <c r="F15" s="5"/>
      <c r="G15" s="66">
        <v>108</v>
      </c>
    </row>
    <row r="16" spans="1:7" x14ac:dyDescent="0.4">
      <c r="A16" s="4"/>
      <c r="B16" s="57" t="s">
        <v>57</v>
      </c>
      <c r="C16" s="5"/>
      <c r="D16" s="5"/>
      <c r="E16" s="5"/>
      <c r="F16" s="5"/>
      <c r="G16" s="66">
        <v>2400</v>
      </c>
    </row>
    <row r="17" spans="1:8" ht="19.5" thickBot="1" x14ac:dyDescent="0.45">
      <c r="A17" s="4"/>
      <c r="B17" s="58"/>
      <c r="C17" s="59"/>
      <c r="D17" s="59"/>
      <c r="E17" s="59"/>
      <c r="F17" s="68" t="s">
        <v>36</v>
      </c>
      <c r="G17" s="60">
        <f>SUM(G9:G16)</f>
        <v>6012</v>
      </c>
    </row>
    <row r="18" spans="1:8" ht="19.5" thickBot="1" x14ac:dyDescent="0.45">
      <c r="A18" s="4"/>
      <c r="B18" s="6"/>
      <c r="G18" s="69">
        <f>G7-G17</f>
        <v>10988</v>
      </c>
    </row>
    <row r="19" spans="1:8" x14ac:dyDescent="0.4">
      <c r="A19" s="4"/>
      <c r="B19" s="6"/>
      <c r="G19" s="6"/>
    </row>
    <row r="20" spans="1:8" x14ac:dyDescent="0.4">
      <c r="A20" s="4" t="s">
        <v>31</v>
      </c>
      <c r="G20" s="6"/>
    </row>
    <row r="21" spans="1:8" x14ac:dyDescent="0.4">
      <c r="A21" s="4" t="s">
        <v>35</v>
      </c>
      <c r="B21" t="s">
        <v>85</v>
      </c>
      <c r="F21" s="11"/>
      <c r="G21" s="11">
        <v>251650</v>
      </c>
    </row>
    <row r="22" spans="1:8" x14ac:dyDescent="0.4">
      <c r="A22" s="4"/>
      <c r="B22" t="s">
        <v>46</v>
      </c>
      <c r="F22" s="11"/>
      <c r="G22" s="11">
        <v>3000</v>
      </c>
    </row>
    <row r="23" spans="1:8" x14ac:dyDescent="0.4">
      <c r="A23" s="4"/>
      <c r="F23" s="11"/>
      <c r="G23" s="11">
        <f>SUM(G21:G22)</f>
        <v>254650</v>
      </c>
    </row>
    <row r="24" spans="1:8" x14ac:dyDescent="0.4">
      <c r="A24" s="4"/>
      <c r="B24" t="s">
        <v>83</v>
      </c>
      <c r="E24" s="12"/>
      <c r="F24" s="11"/>
      <c r="G24" s="11">
        <v>120000</v>
      </c>
    </row>
    <row r="25" spans="1:8" x14ac:dyDescent="0.4">
      <c r="A25" s="4"/>
      <c r="B25" t="s">
        <v>39</v>
      </c>
      <c r="F25" s="11"/>
      <c r="G25" s="11">
        <v>4120</v>
      </c>
    </row>
    <row r="26" spans="1:8" x14ac:dyDescent="0.4">
      <c r="A26" s="4"/>
      <c r="B26" s="13" t="s">
        <v>37</v>
      </c>
      <c r="F26" s="11"/>
      <c r="G26" s="11">
        <v>290</v>
      </c>
    </row>
    <row r="27" spans="1:8" x14ac:dyDescent="0.4">
      <c r="A27" s="4"/>
      <c r="B27" s="13" t="s">
        <v>38</v>
      </c>
      <c r="F27" s="11"/>
      <c r="G27" s="11">
        <v>160</v>
      </c>
      <c r="H27" t="s">
        <v>41</v>
      </c>
    </row>
    <row r="28" spans="1:8" x14ac:dyDescent="0.4">
      <c r="A28" s="4"/>
      <c r="B28" s="13" t="s">
        <v>40</v>
      </c>
      <c r="F28" s="11"/>
      <c r="G28" s="11">
        <v>1361</v>
      </c>
    </row>
    <row r="29" spans="1:8" x14ac:dyDescent="0.4">
      <c r="A29" s="4"/>
      <c r="B29" s="13" t="s">
        <v>42</v>
      </c>
      <c r="F29" s="11"/>
      <c r="G29" s="11">
        <v>2000</v>
      </c>
    </row>
    <row r="30" spans="1:8" x14ac:dyDescent="0.4">
      <c r="A30" s="4"/>
      <c r="B30" s="13" t="s">
        <v>43</v>
      </c>
      <c r="F30" s="11"/>
      <c r="G30" s="11">
        <v>1000</v>
      </c>
      <c r="H30" t="s">
        <v>137</v>
      </c>
    </row>
    <row r="31" spans="1:8" x14ac:dyDescent="0.4">
      <c r="A31" s="4"/>
      <c r="B31" s="13"/>
      <c r="E31" s="13" t="s">
        <v>36</v>
      </c>
      <c r="F31" s="11"/>
      <c r="G31" s="11">
        <f>SUM(G24:G30)</f>
        <v>128931</v>
      </c>
    </row>
    <row r="32" spans="1:8" x14ac:dyDescent="0.4">
      <c r="A32" s="4"/>
      <c r="B32" s="13"/>
      <c r="E32" t="s">
        <v>44</v>
      </c>
      <c r="F32" s="11"/>
      <c r="G32" s="23">
        <f>G23-G31</f>
        <v>125719</v>
      </c>
    </row>
    <row r="33" spans="1:6" x14ac:dyDescent="0.4">
      <c r="A33" s="4"/>
      <c r="B33" s="13"/>
      <c r="F33" s="11"/>
    </row>
    <row r="34" spans="1:6" x14ac:dyDescent="0.4">
      <c r="A34" s="4" t="s">
        <v>142</v>
      </c>
      <c r="B34" s="13" t="s">
        <v>143</v>
      </c>
      <c r="F34" s="11"/>
    </row>
    <row r="35" spans="1:6" x14ac:dyDescent="0.4">
      <c r="A35" s="4"/>
      <c r="B35" s="13"/>
      <c r="F35" s="11"/>
    </row>
    <row r="36" spans="1:6" x14ac:dyDescent="0.4">
      <c r="A36" s="4" t="s">
        <v>95</v>
      </c>
      <c r="B36" s="39" t="s">
        <v>130</v>
      </c>
    </row>
    <row r="38" spans="1:6" x14ac:dyDescent="0.4">
      <c r="A38" s="4" t="s">
        <v>96</v>
      </c>
      <c r="B38" s="13" t="s">
        <v>143</v>
      </c>
    </row>
    <row r="40" spans="1:6" x14ac:dyDescent="0.4">
      <c r="A40" s="4" t="s">
        <v>156</v>
      </c>
      <c r="B40" s="13" t="s">
        <v>143</v>
      </c>
    </row>
  </sheetData>
  <phoneticPr fontId="2"/>
  <pageMargins left="0.7" right="0.7" top="0.75" bottom="0.75" header="0.3" footer="0.3"/>
  <pageSetup paperSize="9" scale="9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DEF2-DDFA-44C2-9119-B20FA6EC246D}">
  <dimension ref="A1:H24"/>
  <sheetViews>
    <sheetView zoomScaleNormal="100" workbookViewId="0">
      <selection activeCell="A3" sqref="A3"/>
    </sheetView>
  </sheetViews>
  <sheetFormatPr defaultRowHeight="18.75" x14ac:dyDescent="0.4"/>
  <cols>
    <col min="1" max="1" width="9.25" bestFit="1" customWidth="1"/>
    <col min="2" max="2" width="25.75" customWidth="1"/>
    <col min="3" max="3" width="15.125" bestFit="1" customWidth="1"/>
    <col min="8" max="8" width="39.125" customWidth="1"/>
  </cols>
  <sheetData>
    <row r="1" spans="1:8" x14ac:dyDescent="0.4">
      <c r="A1" s="1"/>
    </row>
    <row r="2" spans="1:8" x14ac:dyDescent="0.4">
      <c r="A2" s="4" t="s">
        <v>82</v>
      </c>
    </row>
    <row r="3" spans="1:8" x14ac:dyDescent="0.4">
      <c r="A3" s="4"/>
      <c r="B3" s="5" t="s">
        <v>14</v>
      </c>
      <c r="G3" s="22">
        <v>8000</v>
      </c>
    </row>
    <row r="4" spans="1:8" x14ac:dyDescent="0.4">
      <c r="A4" s="4" t="s">
        <v>31</v>
      </c>
      <c r="B4" t="s">
        <v>32</v>
      </c>
      <c r="G4" s="22">
        <v>10530</v>
      </c>
      <c r="H4" t="s">
        <v>45</v>
      </c>
    </row>
    <row r="5" spans="1:8" x14ac:dyDescent="0.4">
      <c r="A5" s="4" t="s">
        <v>35</v>
      </c>
      <c r="B5" t="s">
        <v>85</v>
      </c>
      <c r="F5" s="11"/>
      <c r="G5" s="11">
        <v>251650</v>
      </c>
    </row>
    <row r="6" spans="1:8" x14ac:dyDescent="0.4">
      <c r="A6" s="4"/>
      <c r="B6" t="s">
        <v>46</v>
      </c>
      <c r="F6" s="11"/>
      <c r="G6" s="11">
        <v>3000</v>
      </c>
    </row>
    <row r="7" spans="1:8" x14ac:dyDescent="0.4">
      <c r="A7" s="4"/>
      <c r="F7" s="11"/>
      <c r="G7" s="11">
        <f>SUM(G5:G6)</f>
        <v>254650</v>
      </c>
    </row>
    <row r="8" spans="1:8" x14ac:dyDescent="0.4">
      <c r="A8" s="4"/>
      <c r="B8" t="s">
        <v>83</v>
      </c>
      <c r="E8" s="12"/>
      <c r="F8" s="11"/>
      <c r="G8" s="11">
        <v>120000</v>
      </c>
    </row>
    <row r="9" spans="1:8" x14ac:dyDescent="0.4">
      <c r="A9" s="4"/>
      <c r="B9" t="s">
        <v>39</v>
      </c>
      <c r="F9" s="11"/>
      <c r="G9" s="11">
        <v>4120</v>
      </c>
    </row>
    <row r="10" spans="1:8" x14ac:dyDescent="0.4">
      <c r="A10" s="4"/>
      <c r="B10" s="13" t="s">
        <v>37</v>
      </c>
      <c r="F10" s="11"/>
      <c r="G10" s="11">
        <v>290</v>
      </c>
    </row>
    <row r="11" spans="1:8" x14ac:dyDescent="0.4">
      <c r="A11" s="4"/>
      <c r="B11" s="13" t="s">
        <v>38</v>
      </c>
      <c r="F11" s="11"/>
      <c r="G11" s="11">
        <v>160</v>
      </c>
      <c r="H11" t="s">
        <v>41</v>
      </c>
    </row>
    <row r="12" spans="1:8" x14ac:dyDescent="0.4">
      <c r="A12" s="4"/>
      <c r="B12" s="13" t="s">
        <v>40</v>
      </c>
      <c r="F12" s="11"/>
      <c r="G12" s="11">
        <v>1361</v>
      </c>
    </row>
    <row r="13" spans="1:8" x14ac:dyDescent="0.4">
      <c r="A13" s="4"/>
      <c r="B13" s="13" t="s">
        <v>42</v>
      </c>
      <c r="F13" s="11"/>
      <c r="G13" s="11">
        <v>2000</v>
      </c>
    </row>
    <row r="14" spans="1:8" x14ac:dyDescent="0.4">
      <c r="A14" s="4"/>
      <c r="B14" s="13" t="s">
        <v>43</v>
      </c>
      <c r="F14" s="11"/>
      <c r="G14" s="11">
        <v>1000</v>
      </c>
      <c r="H14" t="s">
        <v>137</v>
      </c>
    </row>
    <row r="15" spans="1:8" x14ac:dyDescent="0.4">
      <c r="A15" s="4"/>
      <c r="B15" s="13"/>
      <c r="E15" s="13" t="s">
        <v>36</v>
      </c>
      <c r="F15" s="11"/>
      <c r="G15" s="11">
        <f>SUM(G8:G14)</f>
        <v>128931</v>
      </c>
    </row>
    <row r="16" spans="1:8" x14ac:dyDescent="0.4">
      <c r="A16" s="4"/>
      <c r="B16" s="13"/>
      <c r="E16" t="s">
        <v>44</v>
      </c>
      <c r="F16" s="11"/>
      <c r="G16" s="23">
        <f>G7-G15</f>
        <v>125719</v>
      </c>
    </row>
    <row r="17" spans="1:6" x14ac:dyDescent="0.4">
      <c r="A17" s="4"/>
      <c r="B17" s="13"/>
      <c r="F17" s="11"/>
    </row>
    <row r="18" spans="1:6" x14ac:dyDescent="0.4">
      <c r="A18" s="4" t="s">
        <v>142</v>
      </c>
      <c r="B18" s="13" t="s">
        <v>143</v>
      </c>
      <c r="F18" s="11"/>
    </row>
    <row r="19" spans="1:6" x14ac:dyDescent="0.4">
      <c r="A19" s="4"/>
      <c r="B19" s="13"/>
      <c r="F19" s="11"/>
    </row>
    <row r="20" spans="1:6" x14ac:dyDescent="0.4">
      <c r="A20" s="4" t="s">
        <v>95</v>
      </c>
      <c r="B20" s="39" t="s">
        <v>130</v>
      </c>
    </row>
    <row r="22" spans="1:6" x14ac:dyDescent="0.4">
      <c r="A22" s="4" t="s">
        <v>145</v>
      </c>
      <c r="B22" s="13" t="s">
        <v>143</v>
      </c>
    </row>
    <row r="24" spans="1:6" x14ac:dyDescent="0.4">
      <c r="A24" s="4" t="s">
        <v>156</v>
      </c>
      <c r="B24" s="13" t="s">
        <v>143</v>
      </c>
    </row>
  </sheetData>
  <phoneticPr fontId="2"/>
  <pageMargins left="0.7" right="0.7" top="0.75" bottom="0.75" header="0.3" footer="0.3"/>
  <pageSetup paperSize="9" scale="9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321DA-EFA6-4821-B2A4-9BCC3183FFB7}">
  <dimension ref="A1:N57"/>
  <sheetViews>
    <sheetView zoomScaleNormal="100" workbookViewId="0">
      <pane ySplit="1" topLeftCell="A29" activePane="bottomLeft" state="frozen"/>
      <selection activeCell="A4" sqref="A4"/>
      <selection pane="bottomLeft" activeCell="A4" sqref="A4"/>
    </sheetView>
  </sheetViews>
  <sheetFormatPr defaultRowHeight="18.75" x14ac:dyDescent="0.4"/>
  <cols>
    <col min="2" max="2" width="9.25" bestFit="1" customWidth="1"/>
    <col min="3" max="3" width="26.5" customWidth="1"/>
    <col min="4" max="4" width="9.375" customWidth="1"/>
    <col min="5" max="5" width="7.125" bestFit="1" customWidth="1"/>
    <col min="9" max="9" width="13" bestFit="1" customWidth="1"/>
  </cols>
  <sheetData>
    <row r="1" spans="1:14" x14ac:dyDescent="0.4">
      <c r="B1" s="2"/>
      <c r="C1" s="2"/>
      <c r="D1" s="20" t="s">
        <v>3</v>
      </c>
      <c r="E1" s="20" t="s">
        <v>48</v>
      </c>
      <c r="F1" s="20" t="s">
        <v>49</v>
      </c>
      <c r="G1" s="20" t="s">
        <v>50</v>
      </c>
      <c r="H1" s="20" t="s">
        <v>51</v>
      </c>
      <c r="I1" s="20" t="s">
        <v>52</v>
      </c>
      <c r="J1" s="20" t="s">
        <v>53</v>
      </c>
      <c r="K1" s="20" t="s">
        <v>54</v>
      </c>
      <c r="L1" s="20" t="s">
        <v>55</v>
      </c>
      <c r="M1" s="20" t="s">
        <v>56</v>
      </c>
      <c r="N1" s="20" t="s">
        <v>84</v>
      </c>
    </row>
    <row r="2" spans="1:14" x14ac:dyDescent="0.4">
      <c r="A2" s="16">
        <v>43149</v>
      </c>
      <c r="B2" s="3">
        <v>43307</v>
      </c>
      <c r="C2" s="21" t="s">
        <v>57</v>
      </c>
      <c r="D2" s="21"/>
      <c r="E2" s="9"/>
      <c r="F2" s="9"/>
      <c r="G2" s="9">
        <v>2400</v>
      </c>
      <c r="H2" s="9"/>
      <c r="I2" s="9"/>
      <c r="J2" s="9"/>
      <c r="K2" s="9"/>
      <c r="L2" s="9"/>
      <c r="M2" s="9"/>
      <c r="N2" s="32">
        <f>SUM(D2:M2)</f>
        <v>2400</v>
      </c>
    </row>
    <row r="3" spans="1:14" x14ac:dyDescent="0.4">
      <c r="A3" s="17" t="s">
        <v>94</v>
      </c>
      <c r="B3" s="3">
        <v>43397</v>
      </c>
      <c r="C3" s="21" t="s">
        <v>58</v>
      </c>
      <c r="D3" s="21"/>
      <c r="E3" s="9"/>
      <c r="F3" s="9"/>
      <c r="G3" s="9"/>
      <c r="H3" s="9"/>
      <c r="I3" s="9">
        <v>1470</v>
      </c>
      <c r="J3" s="9"/>
      <c r="K3" s="9"/>
      <c r="L3" s="9"/>
      <c r="M3" s="9"/>
      <c r="N3" s="32">
        <f t="shared" ref="N3:N42" si="0">SUM(D3:M3)</f>
        <v>1470</v>
      </c>
    </row>
    <row r="4" spans="1:14" x14ac:dyDescent="0.4">
      <c r="A4" s="17" t="s">
        <v>25</v>
      </c>
      <c r="B4" s="3">
        <v>43341</v>
      </c>
      <c r="C4" s="21" t="s">
        <v>59</v>
      </c>
      <c r="D4" s="21"/>
      <c r="E4" s="9"/>
      <c r="F4" s="9"/>
      <c r="G4" s="9"/>
      <c r="H4" s="9"/>
      <c r="I4" s="9"/>
      <c r="J4" s="9">
        <v>2870</v>
      </c>
      <c r="K4" s="9"/>
      <c r="L4" s="9"/>
      <c r="M4" s="9"/>
      <c r="N4" s="32">
        <f t="shared" si="0"/>
        <v>2870</v>
      </c>
    </row>
    <row r="5" spans="1:14" x14ac:dyDescent="0.4">
      <c r="A5" s="17" t="s">
        <v>93</v>
      </c>
      <c r="B5" s="3">
        <v>43411</v>
      </c>
      <c r="C5" s="21" t="s">
        <v>60</v>
      </c>
      <c r="D5" s="21"/>
      <c r="E5" s="9"/>
      <c r="F5" s="9"/>
      <c r="G5" s="9"/>
      <c r="H5" s="9"/>
      <c r="I5" s="9"/>
      <c r="J5" s="9">
        <v>1516</v>
      </c>
      <c r="K5" s="9"/>
      <c r="L5" s="9"/>
      <c r="M5" s="9"/>
      <c r="N5" s="32">
        <f t="shared" si="0"/>
        <v>1516</v>
      </c>
    </row>
    <row r="6" spans="1:14" x14ac:dyDescent="0.4">
      <c r="A6" s="18"/>
      <c r="B6" s="3">
        <v>43405</v>
      </c>
      <c r="C6" s="21" t="s">
        <v>61</v>
      </c>
      <c r="D6" s="21"/>
      <c r="E6" s="9"/>
      <c r="F6" s="9"/>
      <c r="G6" s="9"/>
      <c r="H6" s="9"/>
      <c r="I6" s="9"/>
      <c r="J6" s="9">
        <v>2610</v>
      </c>
      <c r="K6" s="9"/>
      <c r="L6" s="9"/>
      <c r="M6" s="9"/>
      <c r="N6" s="32">
        <f t="shared" si="0"/>
        <v>2610</v>
      </c>
    </row>
    <row r="7" spans="1:14" x14ac:dyDescent="0.4">
      <c r="A7" s="18"/>
      <c r="B7" s="3">
        <v>43339</v>
      </c>
      <c r="C7" s="21" t="s">
        <v>62</v>
      </c>
      <c r="D7" s="21"/>
      <c r="E7" s="9"/>
      <c r="F7" s="9"/>
      <c r="G7" s="9"/>
      <c r="H7" s="9"/>
      <c r="I7" s="9">
        <v>530</v>
      </c>
      <c r="J7" s="9"/>
      <c r="K7" s="9"/>
      <c r="L7" s="9"/>
      <c r="M7" s="9"/>
      <c r="N7" s="32">
        <f t="shared" si="0"/>
        <v>530</v>
      </c>
    </row>
    <row r="8" spans="1:14" x14ac:dyDescent="0.4">
      <c r="A8" s="18"/>
      <c r="B8" s="3">
        <v>43398</v>
      </c>
      <c r="C8" s="21" t="s">
        <v>57</v>
      </c>
      <c r="D8" s="21"/>
      <c r="E8" s="9"/>
      <c r="F8" s="9"/>
      <c r="G8" s="9">
        <v>2376</v>
      </c>
      <c r="H8" s="9"/>
      <c r="I8" s="9"/>
      <c r="J8" s="9"/>
      <c r="K8" s="9"/>
      <c r="L8" s="9"/>
      <c r="M8" s="9"/>
      <c r="N8" s="32">
        <f t="shared" si="0"/>
        <v>2376</v>
      </c>
    </row>
    <row r="9" spans="1:14" x14ac:dyDescent="0.4">
      <c r="A9" s="18"/>
      <c r="B9" s="3">
        <v>43339</v>
      </c>
      <c r="C9" s="21" t="s">
        <v>63</v>
      </c>
      <c r="D9" s="21"/>
      <c r="E9" s="9"/>
      <c r="F9" s="9"/>
      <c r="G9" s="9">
        <v>5000</v>
      </c>
      <c r="H9" s="9"/>
      <c r="I9" s="9"/>
      <c r="J9" s="9"/>
      <c r="K9" s="9"/>
      <c r="L9" s="9"/>
      <c r="M9" s="9"/>
      <c r="N9" s="32">
        <f t="shared" si="0"/>
        <v>5000</v>
      </c>
    </row>
    <row r="10" spans="1:14" x14ac:dyDescent="0.4">
      <c r="A10" s="18"/>
      <c r="B10" s="3">
        <v>43339</v>
      </c>
      <c r="C10" s="21" t="s">
        <v>57</v>
      </c>
      <c r="D10" s="21"/>
      <c r="E10" s="9"/>
      <c r="F10" s="9"/>
      <c r="G10" s="9">
        <v>2400</v>
      </c>
      <c r="H10" s="9"/>
      <c r="I10" s="9"/>
      <c r="J10" s="9"/>
      <c r="K10" s="9"/>
      <c r="L10" s="9"/>
      <c r="M10" s="9"/>
      <c r="N10" s="32">
        <f t="shared" si="0"/>
        <v>2400</v>
      </c>
    </row>
    <row r="11" spans="1:14" x14ac:dyDescent="0.4">
      <c r="A11" s="18"/>
      <c r="B11" s="3">
        <v>43414</v>
      </c>
      <c r="C11" s="21" t="s">
        <v>64</v>
      </c>
      <c r="D11" s="21"/>
      <c r="E11" s="9"/>
      <c r="F11" s="9"/>
      <c r="G11" s="9"/>
      <c r="H11" s="9"/>
      <c r="I11" s="9"/>
      <c r="J11" s="9">
        <v>485</v>
      </c>
      <c r="K11" s="9"/>
      <c r="L11" s="9"/>
      <c r="M11" s="9"/>
      <c r="N11" s="32">
        <f t="shared" si="0"/>
        <v>485</v>
      </c>
    </row>
    <row r="12" spans="1:14" x14ac:dyDescent="0.4">
      <c r="A12" s="18"/>
      <c r="B12" s="3">
        <v>43377</v>
      </c>
      <c r="C12" s="21" t="s">
        <v>67</v>
      </c>
      <c r="D12" s="21"/>
      <c r="E12" s="9"/>
      <c r="F12" s="9"/>
      <c r="G12" s="9"/>
      <c r="H12" s="9"/>
      <c r="I12" s="9"/>
      <c r="J12" s="9">
        <v>2100</v>
      </c>
      <c r="K12" s="9"/>
      <c r="L12" s="9"/>
      <c r="M12" s="9"/>
      <c r="N12" s="32">
        <f t="shared" si="0"/>
        <v>2100</v>
      </c>
    </row>
    <row r="13" spans="1:14" x14ac:dyDescent="0.4">
      <c r="A13" s="18"/>
      <c r="B13" s="3">
        <v>43352</v>
      </c>
      <c r="C13" s="21" t="s">
        <v>68</v>
      </c>
      <c r="D13" s="21"/>
      <c r="E13" s="9"/>
      <c r="F13" s="9"/>
      <c r="G13" s="9"/>
      <c r="H13" s="9"/>
      <c r="I13" s="9"/>
      <c r="J13" s="9"/>
      <c r="K13" s="9"/>
      <c r="L13" s="9"/>
      <c r="M13" s="9">
        <v>1000</v>
      </c>
      <c r="N13" s="32">
        <f t="shared" si="0"/>
        <v>1000</v>
      </c>
    </row>
    <row r="14" spans="1:14" x14ac:dyDescent="0.4">
      <c r="A14" s="18"/>
      <c r="B14" s="3">
        <v>43352</v>
      </c>
      <c r="C14" s="21" t="s">
        <v>69</v>
      </c>
      <c r="D14" s="21"/>
      <c r="E14" s="9"/>
      <c r="F14" s="9"/>
      <c r="G14" s="9"/>
      <c r="H14" s="9"/>
      <c r="I14" s="9"/>
      <c r="J14" s="9"/>
      <c r="K14" s="9"/>
      <c r="L14" s="9"/>
      <c r="M14" s="9">
        <v>10000</v>
      </c>
      <c r="N14" s="32">
        <f t="shared" si="0"/>
        <v>10000</v>
      </c>
    </row>
    <row r="15" spans="1:14" x14ac:dyDescent="0.4">
      <c r="A15" s="18"/>
      <c r="B15" s="3">
        <v>43327</v>
      </c>
      <c r="C15" s="21" t="s">
        <v>70</v>
      </c>
      <c r="D15" s="21"/>
      <c r="E15" s="9"/>
      <c r="F15" s="9"/>
      <c r="G15" s="9"/>
      <c r="H15" s="9"/>
      <c r="I15" s="9"/>
      <c r="J15" s="9">
        <v>1156</v>
      </c>
      <c r="K15" s="9"/>
      <c r="L15" s="9"/>
      <c r="M15" s="9"/>
      <c r="N15" s="32">
        <f t="shared" si="0"/>
        <v>1156</v>
      </c>
    </row>
    <row r="16" spans="1:14" x14ac:dyDescent="0.4">
      <c r="A16" s="18"/>
      <c r="B16" s="3">
        <v>43320</v>
      </c>
      <c r="C16" s="21" t="s">
        <v>71</v>
      </c>
      <c r="D16" s="21"/>
      <c r="E16" s="9"/>
      <c r="F16" s="9"/>
      <c r="G16" s="9"/>
      <c r="H16" s="9"/>
      <c r="I16" s="9"/>
      <c r="J16" s="9">
        <v>2098</v>
      </c>
      <c r="K16" s="9"/>
      <c r="L16" s="9"/>
      <c r="M16" s="9"/>
      <c r="N16" s="32">
        <f t="shared" si="0"/>
        <v>2098</v>
      </c>
    </row>
    <row r="17" spans="1:14" x14ac:dyDescent="0.4">
      <c r="A17" s="18"/>
      <c r="B17" s="3">
        <v>43389</v>
      </c>
      <c r="C17" s="21" t="s">
        <v>71</v>
      </c>
      <c r="D17" s="21"/>
      <c r="E17" s="9"/>
      <c r="F17" s="9"/>
      <c r="G17" s="9"/>
      <c r="H17" s="9"/>
      <c r="I17" s="9"/>
      <c r="J17" s="9">
        <v>1400</v>
      </c>
      <c r="K17" s="9"/>
      <c r="L17" s="9"/>
      <c r="M17" s="9"/>
      <c r="N17" s="32">
        <f t="shared" si="0"/>
        <v>1400</v>
      </c>
    </row>
    <row r="18" spans="1:14" x14ac:dyDescent="0.4">
      <c r="A18" s="18"/>
      <c r="B18" s="3">
        <v>43269</v>
      </c>
      <c r="C18" s="21" t="s">
        <v>72</v>
      </c>
      <c r="D18" s="21"/>
      <c r="E18" s="9">
        <v>1400</v>
      </c>
      <c r="F18" s="9"/>
      <c r="G18" s="9"/>
      <c r="H18" s="9"/>
      <c r="I18" s="9"/>
      <c r="J18" s="9"/>
      <c r="K18" s="9"/>
      <c r="L18" s="9"/>
      <c r="M18" s="9"/>
      <c r="N18" s="32">
        <f t="shared" si="0"/>
        <v>1400</v>
      </c>
    </row>
    <row r="19" spans="1:14" x14ac:dyDescent="0.4">
      <c r="A19" s="18"/>
      <c r="B19" s="3">
        <v>43361</v>
      </c>
      <c r="C19" s="21" t="s">
        <v>62</v>
      </c>
      <c r="D19" s="21"/>
      <c r="E19" s="9"/>
      <c r="F19" s="9"/>
      <c r="G19" s="9"/>
      <c r="H19" s="9"/>
      <c r="I19" s="9">
        <v>530</v>
      </c>
      <c r="J19" s="9"/>
      <c r="K19" s="9"/>
      <c r="L19" s="9"/>
      <c r="M19" s="9"/>
      <c r="N19" s="32">
        <f t="shared" si="0"/>
        <v>530</v>
      </c>
    </row>
    <row r="20" spans="1:14" x14ac:dyDescent="0.4">
      <c r="A20" s="18"/>
      <c r="B20" s="3">
        <v>43350</v>
      </c>
      <c r="C20" s="21" t="s">
        <v>60</v>
      </c>
      <c r="D20" s="21"/>
      <c r="E20" s="9"/>
      <c r="F20" s="9"/>
      <c r="G20" s="9"/>
      <c r="H20" s="9"/>
      <c r="I20" s="9"/>
      <c r="J20" s="9">
        <v>1060</v>
      </c>
      <c r="K20" s="9"/>
      <c r="L20" s="9"/>
      <c r="M20" s="9"/>
      <c r="N20" s="32">
        <f t="shared" si="0"/>
        <v>1060</v>
      </c>
    </row>
    <row r="21" spans="1:14" x14ac:dyDescent="0.4">
      <c r="A21" s="18"/>
      <c r="B21" s="3">
        <v>43337</v>
      </c>
      <c r="C21" s="21" t="s">
        <v>73</v>
      </c>
      <c r="D21" s="21"/>
      <c r="E21" s="9"/>
      <c r="F21" s="9"/>
      <c r="G21" s="9"/>
      <c r="H21" s="9"/>
      <c r="I21" s="9"/>
      <c r="J21" s="9">
        <v>10466</v>
      </c>
      <c r="K21" s="9"/>
      <c r="L21" s="9"/>
      <c r="M21" s="9"/>
      <c r="N21" s="32">
        <f t="shared" si="0"/>
        <v>10466</v>
      </c>
    </row>
    <row r="22" spans="1:14" x14ac:dyDescent="0.4">
      <c r="A22" s="18"/>
      <c r="B22" s="3">
        <v>43419</v>
      </c>
      <c r="C22" s="21" t="s">
        <v>58</v>
      </c>
      <c r="D22" s="21"/>
      <c r="E22" s="9"/>
      <c r="F22" s="9"/>
      <c r="G22" s="9"/>
      <c r="H22" s="9"/>
      <c r="I22" s="9">
        <v>3682</v>
      </c>
      <c r="J22" s="9"/>
      <c r="K22" s="9"/>
      <c r="L22" s="9"/>
      <c r="M22" s="9"/>
      <c r="N22" s="32">
        <f t="shared" si="0"/>
        <v>3682</v>
      </c>
    </row>
    <row r="23" spans="1:14" x14ac:dyDescent="0.4">
      <c r="A23" s="18"/>
      <c r="B23" s="3">
        <v>43330</v>
      </c>
      <c r="C23" s="21" t="s">
        <v>58</v>
      </c>
      <c r="D23" s="21"/>
      <c r="E23" s="9"/>
      <c r="F23" s="9"/>
      <c r="G23" s="9"/>
      <c r="H23" s="9"/>
      <c r="I23" s="9">
        <v>4608</v>
      </c>
      <c r="J23" s="9"/>
      <c r="K23" s="9"/>
      <c r="L23" s="9"/>
      <c r="M23" s="9"/>
      <c r="N23" s="32">
        <f t="shared" si="0"/>
        <v>4608</v>
      </c>
    </row>
    <row r="24" spans="1:14" x14ac:dyDescent="0.4">
      <c r="A24" s="18"/>
      <c r="B24" s="3">
        <v>43420</v>
      </c>
      <c r="C24" s="21" t="s">
        <v>74</v>
      </c>
      <c r="D24" s="21"/>
      <c r="E24" s="9"/>
      <c r="F24" s="9"/>
      <c r="G24" s="9"/>
      <c r="H24" s="9"/>
      <c r="I24" s="9">
        <v>108</v>
      </c>
      <c r="J24" s="9"/>
      <c r="K24" s="9"/>
      <c r="L24" s="9"/>
      <c r="M24" s="9"/>
      <c r="N24" s="32">
        <f t="shared" si="0"/>
        <v>108</v>
      </c>
    </row>
    <row r="25" spans="1:14" x14ac:dyDescent="0.4">
      <c r="A25" s="18"/>
      <c r="B25" s="3">
        <v>43423</v>
      </c>
      <c r="C25" s="21" t="s">
        <v>63</v>
      </c>
      <c r="D25" s="21"/>
      <c r="E25" s="9"/>
      <c r="F25" s="9"/>
      <c r="G25" s="9">
        <v>5000</v>
      </c>
      <c r="H25" s="9"/>
      <c r="I25" s="9"/>
      <c r="J25" s="9"/>
      <c r="K25" s="9"/>
      <c r="L25" s="9"/>
      <c r="M25" s="9"/>
      <c r="N25" s="32">
        <f t="shared" si="0"/>
        <v>5000</v>
      </c>
    </row>
    <row r="26" spans="1:14" x14ac:dyDescent="0.4">
      <c r="A26" s="18"/>
      <c r="B26" s="3">
        <v>43433</v>
      </c>
      <c r="C26" s="21" t="s">
        <v>73</v>
      </c>
      <c r="D26" s="21"/>
      <c r="E26" s="9"/>
      <c r="F26" s="9"/>
      <c r="G26" s="9"/>
      <c r="H26" s="9"/>
      <c r="I26" s="9"/>
      <c r="J26" s="9">
        <v>10031</v>
      </c>
      <c r="K26" s="9"/>
      <c r="L26" s="9"/>
      <c r="M26" s="9"/>
      <c r="N26" s="32">
        <f t="shared" si="0"/>
        <v>10031</v>
      </c>
    </row>
    <row r="27" spans="1:14" x14ac:dyDescent="0.4">
      <c r="A27" s="18"/>
      <c r="B27" s="3">
        <v>43306</v>
      </c>
      <c r="C27" s="21" t="s">
        <v>75</v>
      </c>
      <c r="D27" s="21"/>
      <c r="E27" s="9"/>
      <c r="F27" s="9"/>
      <c r="G27" s="9"/>
      <c r="H27" s="9"/>
      <c r="I27" s="9"/>
      <c r="J27" s="9">
        <v>7015</v>
      </c>
      <c r="K27" s="9"/>
      <c r="L27" s="9"/>
      <c r="M27" s="9"/>
      <c r="N27" s="32">
        <f t="shared" si="0"/>
        <v>7015</v>
      </c>
    </row>
    <row r="28" spans="1:14" x14ac:dyDescent="0.4">
      <c r="A28" s="18"/>
      <c r="B28" s="3">
        <v>43434</v>
      </c>
      <c r="C28" s="21" t="s">
        <v>76</v>
      </c>
      <c r="D28" s="21"/>
      <c r="E28" s="9"/>
      <c r="F28" s="9"/>
      <c r="G28" s="9"/>
      <c r="H28" s="9"/>
      <c r="I28" s="9"/>
      <c r="J28" s="9">
        <v>840</v>
      </c>
      <c r="K28" s="9"/>
      <c r="L28" s="9"/>
      <c r="M28" s="9"/>
      <c r="N28" s="32">
        <f t="shared" si="0"/>
        <v>840</v>
      </c>
    </row>
    <row r="29" spans="1:14" x14ac:dyDescent="0.4">
      <c r="A29" s="18"/>
      <c r="B29" s="3">
        <v>43444</v>
      </c>
      <c r="C29" s="21" t="s">
        <v>62</v>
      </c>
      <c r="D29" s="21"/>
      <c r="E29" s="9"/>
      <c r="F29" s="9"/>
      <c r="G29" s="9"/>
      <c r="H29" s="9"/>
      <c r="I29" s="9">
        <v>173</v>
      </c>
      <c r="J29" s="9"/>
      <c r="K29" s="9"/>
      <c r="L29" s="9"/>
      <c r="M29" s="9"/>
      <c r="N29" s="32">
        <f t="shared" si="0"/>
        <v>173</v>
      </c>
    </row>
    <row r="30" spans="1:14" x14ac:dyDescent="0.4">
      <c r="A30" s="18"/>
      <c r="B30" s="3">
        <v>43461</v>
      </c>
      <c r="C30" s="21" t="s">
        <v>73</v>
      </c>
      <c r="D30" s="21"/>
      <c r="E30" s="9"/>
      <c r="F30" s="9"/>
      <c r="G30" s="9"/>
      <c r="H30" s="9"/>
      <c r="I30" s="9"/>
      <c r="J30" s="9">
        <v>6332</v>
      </c>
      <c r="K30" s="9"/>
      <c r="L30" s="9"/>
      <c r="M30" s="9"/>
      <c r="N30" s="32">
        <f t="shared" si="0"/>
        <v>6332</v>
      </c>
    </row>
    <row r="31" spans="1:14" x14ac:dyDescent="0.4">
      <c r="A31" s="18"/>
      <c r="B31" s="3">
        <v>43461</v>
      </c>
      <c r="C31" s="21" t="s">
        <v>67</v>
      </c>
      <c r="D31" s="21"/>
      <c r="E31" s="9"/>
      <c r="F31" s="9"/>
      <c r="G31" s="9"/>
      <c r="H31" s="9"/>
      <c r="I31" s="9"/>
      <c r="J31" s="9">
        <v>2025</v>
      </c>
      <c r="K31" s="9"/>
      <c r="L31" s="9"/>
      <c r="M31" s="9"/>
      <c r="N31" s="32">
        <f t="shared" si="0"/>
        <v>2025</v>
      </c>
    </row>
    <row r="32" spans="1:14" x14ac:dyDescent="0.4">
      <c r="A32" s="18"/>
      <c r="B32" s="3">
        <v>43116</v>
      </c>
      <c r="C32" s="21" t="s">
        <v>58</v>
      </c>
      <c r="D32" s="21"/>
      <c r="E32" s="9"/>
      <c r="F32" s="9"/>
      <c r="G32" s="9"/>
      <c r="H32" s="9"/>
      <c r="I32" s="9">
        <v>1574</v>
      </c>
      <c r="J32" s="9"/>
      <c r="K32" s="9"/>
      <c r="L32" s="9"/>
      <c r="M32" s="9"/>
      <c r="N32" s="32">
        <f t="shared" si="0"/>
        <v>1574</v>
      </c>
    </row>
    <row r="33" spans="1:14" x14ac:dyDescent="0.4">
      <c r="A33" s="18"/>
      <c r="B33" s="3">
        <v>43430</v>
      </c>
      <c r="C33" s="21" t="s">
        <v>57</v>
      </c>
      <c r="D33" s="21"/>
      <c r="E33" s="9"/>
      <c r="F33" s="9"/>
      <c r="G33" s="9">
        <v>2376</v>
      </c>
      <c r="H33" s="9"/>
      <c r="I33" s="9"/>
      <c r="J33" s="9"/>
      <c r="K33" s="9"/>
      <c r="L33" s="9"/>
      <c r="M33" s="9"/>
      <c r="N33" s="32">
        <f t="shared" si="0"/>
        <v>2376</v>
      </c>
    </row>
    <row r="34" spans="1:14" x14ac:dyDescent="0.4">
      <c r="A34" s="18"/>
      <c r="B34" s="3">
        <v>43119</v>
      </c>
      <c r="C34" s="21" t="s">
        <v>57</v>
      </c>
      <c r="D34" s="21"/>
      <c r="E34" s="9"/>
      <c r="F34" s="9"/>
      <c r="G34" s="9">
        <v>2376</v>
      </c>
      <c r="H34" s="9"/>
      <c r="I34" s="9"/>
      <c r="J34" s="9"/>
      <c r="K34" s="9"/>
      <c r="L34" s="9"/>
      <c r="M34" s="9"/>
      <c r="N34" s="32">
        <f t="shared" si="0"/>
        <v>2376</v>
      </c>
    </row>
    <row r="35" spans="1:14" x14ac:dyDescent="0.4">
      <c r="A35" s="18"/>
      <c r="B35" s="3">
        <v>43119</v>
      </c>
      <c r="C35" s="21" t="s">
        <v>77</v>
      </c>
      <c r="D35" s="21"/>
      <c r="E35" s="9"/>
      <c r="F35" s="9"/>
      <c r="G35" s="9">
        <v>3348</v>
      </c>
      <c r="H35" s="9"/>
      <c r="I35" s="9"/>
      <c r="J35" s="9"/>
      <c r="K35" s="9"/>
      <c r="L35" s="9"/>
      <c r="M35" s="9"/>
      <c r="N35" s="32">
        <f t="shared" si="0"/>
        <v>3348</v>
      </c>
    </row>
    <row r="36" spans="1:14" x14ac:dyDescent="0.4">
      <c r="A36" s="18"/>
      <c r="B36" s="3">
        <v>43452</v>
      </c>
      <c r="C36" s="21" t="s">
        <v>78</v>
      </c>
      <c r="D36" s="21"/>
      <c r="E36" s="9"/>
      <c r="F36" s="9"/>
      <c r="G36" s="9">
        <v>2000</v>
      </c>
      <c r="H36" s="9"/>
      <c r="I36" s="9"/>
      <c r="J36" s="9"/>
      <c r="K36" s="9"/>
      <c r="L36" s="9"/>
      <c r="M36" s="9"/>
      <c r="N36" s="32">
        <f t="shared" si="0"/>
        <v>2000</v>
      </c>
    </row>
    <row r="37" spans="1:14" x14ac:dyDescent="0.4">
      <c r="A37" s="18"/>
      <c r="B37" s="3">
        <v>43453</v>
      </c>
      <c r="C37" s="21" t="s">
        <v>79</v>
      </c>
      <c r="D37" s="21"/>
      <c r="E37" s="9"/>
      <c r="F37" s="9"/>
      <c r="G37" s="9"/>
      <c r="H37" s="9"/>
      <c r="I37" s="9"/>
      <c r="J37" s="9">
        <v>400</v>
      </c>
      <c r="K37" s="9"/>
      <c r="L37" s="9"/>
      <c r="M37" s="9"/>
      <c r="N37" s="32">
        <f t="shared" si="0"/>
        <v>400</v>
      </c>
    </row>
    <row r="38" spans="1:14" x14ac:dyDescent="0.4">
      <c r="A38" s="18"/>
      <c r="B38" s="3">
        <v>43453</v>
      </c>
      <c r="C38" s="21" t="s">
        <v>79</v>
      </c>
      <c r="D38" s="21"/>
      <c r="E38" s="9"/>
      <c r="F38" s="9"/>
      <c r="G38" s="9"/>
      <c r="H38" s="9"/>
      <c r="I38" s="9"/>
      <c r="J38" s="9">
        <v>800</v>
      </c>
      <c r="K38" s="9"/>
      <c r="L38" s="9"/>
      <c r="M38" s="9"/>
      <c r="N38" s="32">
        <f t="shared" si="0"/>
        <v>800</v>
      </c>
    </row>
    <row r="39" spans="1:14" x14ac:dyDescent="0.4">
      <c r="A39" s="18"/>
      <c r="B39" s="3">
        <v>43453</v>
      </c>
      <c r="C39" s="21" t="s">
        <v>79</v>
      </c>
      <c r="D39" s="21"/>
      <c r="E39" s="9"/>
      <c r="F39" s="9"/>
      <c r="G39" s="9"/>
      <c r="H39" s="9"/>
      <c r="I39" s="9"/>
      <c r="J39" s="9">
        <v>800</v>
      </c>
      <c r="K39" s="9"/>
      <c r="L39" s="9"/>
      <c r="M39" s="9"/>
      <c r="N39" s="32">
        <f t="shared" si="0"/>
        <v>800</v>
      </c>
    </row>
    <row r="40" spans="1:14" x14ac:dyDescent="0.4">
      <c r="A40" s="18"/>
      <c r="B40" s="3">
        <v>43454</v>
      </c>
      <c r="C40" s="21" t="s">
        <v>79</v>
      </c>
      <c r="D40" s="21"/>
      <c r="E40" s="9"/>
      <c r="F40" s="9"/>
      <c r="G40" s="9"/>
      <c r="H40" s="9"/>
      <c r="I40" s="9"/>
      <c r="J40" s="9">
        <v>2250</v>
      </c>
      <c r="K40" s="9"/>
      <c r="L40" s="9"/>
      <c r="M40" s="9"/>
      <c r="N40" s="32">
        <f t="shared" si="0"/>
        <v>2250</v>
      </c>
    </row>
    <row r="41" spans="1:14" x14ac:dyDescent="0.4">
      <c r="A41" s="18"/>
      <c r="B41" s="3">
        <v>43450</v>
      </c>
      <c r="C41" s="21" t="s">
        <v>80</v>
      </c>
      <c r="D41" s="21"/>
      <c r="E41" s="9"/>
      <c r="F41" s="9"/>
      <c r="G41" s="9"/>
      <c r="H41" s="9"/>
      <c r="I41" s="9"/>
      <c r="J41" s="9"/>
      <c r="K41" s="9">
        <v>15000</v>
      </c>
      <c r="L41" s="9"/>
      <c r="M41" s="9"/>
      <c r="N41" s="32">
        <f t="shared" si="0"/>
        <v>15000</v>
      </c>
    </row>
    <row r="42" spans="1:14" x14ac:dyDescent="0.4">
      <c r="A42" s="18"/>
      <c r="B42" s="3">
        <v>43452</v>
      </c>
      <c r="C42" s="21" t="s">
        <v>81</v>
      </c>
      <c r="D42" s="21"/>
      <c r="E42" s="9"/>
      <c r="F42" s="9"/>
      <c r="G42" s="9"/>
      <c r="H42" s="9"/>
      <c r="I42" s="9"/>
      <c r="J42" s="9"/>
      <c r="K42" s="9">
        <v>1520</v>
      </c>
      <c r="L42" s="9"/>
      <c r="M42" s="9"/>
      <c r="N42" s="32">
        <f t="shared" si="0"/>
        <v>1520</v>
      </c>
    </row>
    <row r="43" spans="1:14" x14ac:dyDescent="0.4">
      <c r="A43" s="5"/>
      <c r="B43" s="3"/>
      <c r="C43" s="21"/>
      <c r="D43" s="21"/>
      <c r="E43" s="9">
        <f>SUM(E2:E42)</f>
        <v>1400</v>
      </c>
      <c r="F43" s="9">
        <f t="shared" ref="F43:N43" si="1">SUM(F2:F42)</f>
        <v>0</v>
      </c>
      <c r="G43" s="9">
        <f t="shared" si="1"/>
        <v>27276</v>
      </c>
      <c r="H43" s="9">
        <f t="shared" si="1"/>
        <v>0</v>
      </c>
      <c r="I43" s="9">
        <f t="shared" si="1"/>
        <v>12675</v>
      </c>
      <c r="J43" s="9">
        <f t="shared" si="1"/>
        <v>56254</v>
      </c>
      <c r="K43" s="9">
        <f t="shared" si="1"/>
        <v>16520</v>
      </c>
      <c r="L43" s="9">
        <f t="shared" si="1"/>
        <v>0</v>
      </c>
      <c r="M43" s="9">
        <f t="shared" si="1"/>
        <v>11000</v>
      </c>
      <c r="N43" s="33">
        <f t="shared" si="1"/>
        <v>125125</v>
      </c>
    </row>
    <row r="44" spans="1:14" x14ac:dyDescent="0.4">
      <c r="A44" s="5"/>
      <c r="B44" s="26"/>
      <c r="C44" s="27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31"/>
    </row>
    <row r="45" spans="1:14" x14ac:dyDescent="0.4">
      <c r="A45" s="5"/>
      <c r="B45" s="26"/>
      <c r="C45" s="27"/>
      <c r="D45" s="27"/>
      <c r="E45" s="28"/>
      <c r="F45" s="28"/>
      <c r="G45" s="28"/>
      <c r="H45" s="51" t="s">
        <v>90</v>
      </c>
      <c r="I45" s="51"/>
      <c r="J45" s="28">
        <v>125525</v>
      </c>
      <c r="K45" s="28"/>
      <c r="L45" s="28"/>
      <c r="M45" s="28"/>
      <c r="N45" s="31"/>
    </row>
    <row r="46" spans="1:14" x14ac:dyDescent="0.4">
      <c r="A46" s="5"/>
      <c r="B46" s="26"/>
      <c r="C46" s="27"/>
      <c r="D46" s="27"/>
      <c r="E46" s="28"/>
      <c r="F46" s="28"/>
      <c r="G46" s="28"/>
      <c r="H46" s="30"/>
      <c r="I46" s="29" t="s">
        <v>91</v>
      </c>
      <c r="J46" s="28">
        <v>125125</v>
      </c>
      <c r="K46" s="28" t="s">
        <v>155</v>
      </c>
      <c r="L46" s="28"/>
      <c r="M46" s="29"/>
      <c r="N46" s="28"/>
    </row>
    <row r="47" spans="1:14" x14ac:dyDescent="0.4">
      <c r="A47" s="5"/>
      <c r="B47" s="26"/>
      <c r="C47" s="27"/>
      <c r="D47" s="27"/>
      <c r="E47" s="28"/>
      <c r="F47" s="28"/>
      <c r="G47" s="28"/>
      <c r="H47" s="30"/>
      <c r="I47" s="29"/>
      <c r="J47" s="28"/>
      <c r="K47" s="28"/>
      <c r="L47" s="28"/>
      <c r="M47" s="29"/>
      <c r="N47" s="28"/>
    </row>
    <row r="48" spans="1:14" x14ac:dyDescent="0.4">
      <c r="A48" s="5"/>
      <c r="B48" s="26"/>
      <c r="C48" s="27"/>
      <c r="D48" s="27"/>
      <c r="E48" s="28"/>
      <c r="F48" s="28"/>
      <c r="G48" s="28"/>
      <c r="H48" s="29"/>
      <c r="I48" s="29"/>
      <c r="J48" s="28"/>
      <c r="K48" s="28"/>
      <c r="L48" s="28"/>
      <c r="M48" s="29"/>
      <c r="N48" s="28"/>
    </row>
    <row r="49" spans="2:14" x14ac:dyDescent="0.4">
      <c r="B49" s="2"/>
      <c r="C49" s="2"/>
      <c r="D49" s="20" t="s">
        <v>3</v>
      </c>
      <c r="E49" s="20" t="s">
        <v>48</v>
      </c>
      <c r="F49" s="20" t="s">
        <v>49</v>
      </c>
      <c r="G49" s="20" t="s">
        <v>50</v>
      </c>
      <c r="H49" s="20" t="s">
        <v>51</v>
      </c>
      <c r="I49" s="20" t="s">
        <v>52</v>
      </c>
      <c r="J49" s="20" t="s">
        <v>53</v>
      </c>
      <c r="K49" s="20" t="s">
        <v>54</v>
      </c>
      <c r="L49" s="20" t="s">
        <v>55</v>
      </c>
      <c r="M49" s="20" t="s">
        <v>56</v>
      </c>
      <c r="N49" s="20" t="s">
        <v>84</v>
      </c>
    </row>
    <row r="50" spans="2:14" x14ac:dyDescent="0.4">
      <c r="B50" s="3">
        <v>43149</v>
      </c>
      <c r="C50" s="21" t="s">
        <v>88</v>
      </c>
      <c r="D50" s="32">
        <v>27650</v>
      </c>
      <c r="E50" s="32"/>
      <c r="F50" s="32"/>
      <c r="G50" s="32"/>
      <c r="H50" s="32"/>
      <c r="I50" s="32"/>
      <c r="J50" s="32"/>
      <c r="K50" s="32"/>
      <c r="L50" s="32"/>
      <c r="M50" s="32"/>
      <c r="N50" s="32">
        <f>SUM(E50:M50)</f>
        <v>0</v>
      </c>
    </row>
    <row r="51" spans="2:14" x14ac:dyDescent="0.4">
      <c r="B51" s="3"/>
      <c r="C51" s="21" t="s">
        <v>87</v>
      </c>
      <c r="D51" s="32">
        <v>2000</v>
      </c>
      <c r="E51" s="32"/>
      <c r="F51" s="32"/>
      <c r="G51" s="32"/>
      <c r="H51" s="32"/>
      <c r="I51" s="32"/>
      <c r="J51" s="32"/>
      <c r="K51" s="32"/>
      <c r="L51" s="32"/>
      <c r="M51" s="32"/>
      <c r="N51" s="32">
        <f t="shared" ref="N51" si="2">SUM(E51:M51)</f>
        <v>0</v>
      </c>
    </row>
    <row r="52" spans="2:14" x14ac:dyDescent="0.4">
      <c r="B52" s="5"/>
      <c r="C52" s="5"/>
      <c r="D52" s="42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 x14ac:dyDescent="0.4">
      <c r="C53" s="36"/>
    </row>
    <row r="54" spans="2:14" x14ac:dyDescent="0.4">
      <c r="D54" t="s">
        <v>144</v>
      </c>
      <c r="K54" s="44">
        <v>54125</v>
      </c>
    </row>
    <row r="55" spans="2:14" x14ac:dyDescent="0.4">
      <c r="H55" s="5"/>
    </row>
    <row r="56" spans="2:14" x14ac:dyDescent="0.4">
      <c r="D56" s="5"/>
      <c r="H56" s="5"/>
    </row>
    <row r="57" spans="2:14" x14ac:dyDescent="0.4">
      <c r="D57" s="6"/>
    </row>
  </sheetData>
  <mergeCells count="1">
    <mergeCell ref="H45:I45"/>
  </mergeCells>
  <phoneticPr fontId="2"/>
  <pageMargins left="0.7" right="0.7" top="0.75" bottom="0.75" header="0.3" footer="0.3"/>
  <pageSetup paperSize="9" scale="80" orientation="landscape" horizontalDpi="0" verticalDpi="0" r:id="rId1"/>
  <rowBreaks count="1" manualBreakCount="1">
    <brk id="3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3C8DC-9DDF-4F8C-872A-075F5B077717}">
  <dimension ref="A1:N48"/>
  <sheetViews>
    <sheetView zoomScaleNormal="100" workbookViewId="0">
      <pane ySplit="1" topLeftCell="A2" activePane="bottomLeft" state="frozen"/>
      <selection activeCell="A4" sqref="A4"/>
      <selection pane="bottomLeft" activeCell="C46" sqref="C46"/>
    </sheetView>
  </sheetViews>
  <sheetFormatPr defaultRowHeight="18.75" x14ac:dyDescent="0.4"/>
  <cols>
    <col min="2" max="2" width="9.25" bestFit="1" customWidth="1"/>
    <col min="3" max="3" width="30.875" customWidth="1"/>
    <col min="4" max="4" width="7.125" bestFit="1" customWidth="1"/>
    <col min="8" max="8" width="13" bestFit="1" customWidth="1"/>
    <col min="13" max="13" width="9.25" customWidth="1"/>
  </cols>
  <sheetData>
    <row r="1" spans="1:13" x14ac:dyDescent="0.4">
      <c r="B1" s="2"/>
      <c r="C1" s="2"/>
      <c r="D1" s="20" t="s">
        <v>48</v>
      </c>
      <c r="E1" s="20" t="s">
        <v>49</v>
      </c>
      <c r="F1" s="20" t="s">
        <v>50</v>
      </c>
      <c r="G1" s="20" t="s">
        <v>51</v>
      </c>
      <c r="H1" s="20" t="s">
        <v>52</v>
      </c>
      <c r="I1" s="20" t="s">
        <v>53</v>
      </c>
      <c r="J1" s="20" t="s">
        <v>54</v>
      </c>
      <c r="K1" s="20" t="s">
        <v>55</v>
      </c>
      <c r="L1" s="20" t="s">
        <v>56</v>
      </c>
      <c r="M1" s="20" t="s">
        <v>84</v>
      </c>
    </row>
    <row r="2" spans="1:13" x14ac:dyDescent="0.4">
      <c r="A2" s="16">
        <v>43195</v>
      </c>
      <c r="B2" s="3"/>
      <c r="C2" s="21" t="s">
        <v>97</v>
      </c>
      <c r="D2" s="9"/>
      <c r="E2" s="9"/>
      <c r="F2" s="9"/>
      <c r="G2" s="9">
        <v>1000</v>
      </c>
      <c r="H2" s="9"/>
      <c r="I2" s="9"/>
      <c r="J2" s="9"/>
      <c r="K2" s="9"/>
      <c r="L2" s="9"/>
      <c r="M2" s="32">
        <f>SUM(D2:L2)</f>
        <v>1000</v>
      </c>
    </row>
    <row r="3" spans="1:13" x14ac:dyDescent="0.4">
      <c r="A3" s="37">
        <v>308619</v>
      </c>
      <c r="B3" s="3"/>
      <c r="C3" s="21" t="s">
        <v>98</v>
      </c>
      <c r="D3" s="9"/>
      <c r="E3" s="9"/>
      <c r="F3" s="9"/>
      <c r="G3" s="9">
        <v>690</v>
      </c>
      <c r="H3" s="9"/>
      <c r="I3" s="9"/>
      <c r="J3" s="9"/>
      <c r="K3" s="9"/>
      <c r="L3" s="9"/>
      <c r="M3" s="32">
        <f>M2+D3+E3+F3+G3+H3+I3+J3+K3+L3</f>
        <v>1690</v>
      </c>
    </row>
    <row r="4" spans="1:13" x14ac:dyDescent="0.4">
      <c r="A4" s="17" t="s">
        <v>25</v>
      </c>
      <c r="B4" s="3">
        <v>43166</v>
      </c>
      <c r="C4" s="21" t="s">
        <v>99</v>
      </c>
      <c r="D4" s="9"/>
      <c r="E4" s="9"/>
      <c r="F4" s="9"/>
      <c r="G4" s="9"/>
      <c r="H4" s="9"/>
      <c r="I4" s="9">
        <v>302</v>
      </c>
      <c r="J4" s="9"/>
      <c r="K4" s="9"/>
      <c r="L4" s="9"/>
      <c r="M4" s="32">
        <f t="shared" ref="M4:M37" si="0">M3+D4+E4+F4+G4+H4+I4+J4+K4+L4</f>
        <v>1992</v>
      </c>
    </row>
    <row r="5" spans="1:13" x14ac:dyDescent="0.4">
      <c r="A5" s="17" t="s">
        <v>93</v>
      </c>
      <c r="B5" s="3">
        <v>43180</v>
      </c>
      <c r="C5" s="21" t="s">
        <v>100</v>
      </c>
      <c r="D5" s="9"/>
      <c r="E5" s="9"/>
      <c r="F5" s="9"/>
      <c r="G5" s="9">
        <v>10000</v>
      </c>
      <c r="H5" s="9"/>
      <c r="I5" s="9"/>
      <c r="J5" s="9"/>
      <c r="K5" s="9"/>
      <c r="L5" s="9"/>
      <c r="M5" s="32">
        <f t="shared" si="0"/>
        <v>11992</v>
      </c>
    </row>
    <row r="6" spans="1:13" x14ac:dyDescent="0.4">
      <c r="A6" s="18"/>
      <c r="B6" s="3"/>
      <c r="C6" s="21" t="s">
        <v>101</v>
      </c>
      <c r="D6" s="9"/>
      <c r="E6" s="9"/>
      <c r="F6" s="9"/>
      <c r="G6" s="9">
        <v>20000</v>
      </c>
      <c r="H6" s="9"/>
      <c r="I6" s="9"/>
      <c r="J6" s="9"/>
      <c r="K6" s="9"/>
      <c r="L6" s="9"/>
      <c r="M6" s="32">
        <f t="shared" si="0"/>
        <v>31992</v>
      </c>
    </row>
    <row r="7" spans="1:13" x14ac:dyDescent="0.4">
      <c r="A7" s="18"/>
      <c r="B7" s="3">
        <v>43155</v>
      </c>
      <c r="C7" s="21" t="s">
        <v>102</v>
      </c>
      <c r="D7" s="9"/>
      <c r="E7" s="9"/>
      <c r="F7" s="9"/>
      <c r="G7" s="9"/>
      <c r="H7" s="9"/>
      <c r="I7" s="9">
        <v>160</v>
      </c>
      <c r="J7" s="9"/>
      <c r="K7" s="9"/>
      <c r="L7" s="9"/>
      <c r="M7" s="32">
        <f t="shared" si="0"/>
        <v>32152</v>
      </c>
    </row>
    <row r="8" spans="1:13" x14ac:dyDescent="0.4">
      <c r="A8" s="18"/>
      <c r="B8" s="3">
        <v>43152</v>
      </c>
      <c r="C8" s="21" t="s">
        <v>103</v>
      </c>
      <c r="D8" s="9"/>
      <c r="E8" s="9"/>
      <c r="F8" s="9"/>
      <c r="G8" s="9">
        <v>5493</v>
      </c>
      <c r="H8" s="9"/>
      <c r="I8" s="9"/>
      <c r="J8" s="9"/>
      <c r="K8" s="9"/>
      <c r="L8" s="9"/>
      <c r="M8" s="32">
        <f t="shared" si="0"/>
        <v>37645</v>
      </c>
    </row>
    <row r="9" spans="1:13" x14ac:dyDescent="0.4">
      <c r="A9" s="18"/>
      <c r="B9" s="3">
        <v>43151</v>
      </c>
      <c r="C9" s="21" t="s">
        <v>103</v>
      </c>
      <c r="D9" s="9"/>
      <c r="E9" s="9"/>
      <c r="F9" s="9"/>
      <c r="G9" s="9">
        <v>4515</v>
      </c>
      <c r="H9" s="9"/>
      <c r="I9" s="9"/>
      <c r="J9" s="9"/>
      <c r="K9" s="9"/>
      <c r="L9" s="9"/>
      <c r="M9" s="32">
        <f t="shared" si="0"/>
        <v>42160</v>
      </c>
    </row>
    <row r="10" spans="1:13" x14ac:dyDescent="0.4">
      <c r="A10" s="18"/>
      <c r="B10" s="3">
        <v>43149</v>
      </c>
      <c r="C10" s="21" t="s">
        <v>104</v>
      </c>
      <c r="D10" s="9"/>
      <c r="E10" s="9"/>
      <c r="F10" s="9"/>
      <c r="G10" s="9"/>
      <c r="H10" s="9">
        <v>298</v>
      </c>
      <c r="I10" s="9"/>
      <c r="J10" s="9"/>
      <c r="K10" s="9"/>
      <c r="L10" s="9"/>
      <c r="M10" s="32">
        <f t="shared" si="0"/>
        <v>42458</v>
      </c>
    </row>
    <row r="11" spans="1:13" x14ac:dyDescent="0.4">
      <c r="A11" s="18"/>
      <c r="B11" s="3">
        <v>43149</v>
      </c>
      <c r="C11" s="21" t="s">
        <v>63</v>
      </c>
      <c r="D11" s="9"/>
      <c r="E11" s="9"/>
      <c r="F11" s="9">
        <v>5000</v>
      </c>
      <c r="G11" s="9"/>
      <c r="H11" s="9"/>
      <c r="I11" s="9"/>
      <c r="J11" s="9"/>
      <c r="K11" s="9"/>
      <c r="L11" s="9"/>
      <c r="M11" s="32">
        <f t="shared" si="0"/>
        <v>47458</v>
      </c>
    </row>
    <row r="12" spans="1:13" x14ac:dyDescent="0.4">
      <c r="A12" s="18"/>
      <c r="B12" s="3">
        <v>43124</v>
      </c>
      <c r="C12" s="21" t="s">
        <v>105</v>
      </c>
      <c r="D12" s="9"/>
      <c r="E12" s="9"/>
      <c r="F12" s="9"/>
      <c r="G12" s="9">
        <v>30220</v>
      </c>
      <c r="H12" s="9"/>
      <c r="I12" s="9"/>
      <c r="J12" s="9"/>
      <c r="K12" s="9"/>
      <c r="L12" s="9"/>
      <c r="M12" s="32">
        <f t="shared" si="0"/>
        <v>77678</v>
      </c>
    </row>
    <row r="13" spans="1:13" x14ac:dyDescent="0.4">
      <c r="A13" s="18"/>
      <c r="B13" s="3">
        <v>43124</v>
      </c>
      <c r="C13" s="21" t="s">
        <v>106</v>
      </c>
      <c r="D13" s="9"/>
      <c r="E13" s="9"/>
      <c r="F13" s="9"/>
      <c r="G13" s="9">
        <v>6224</v>
      </c>
      <c r="H13" s="9"/>
      <c r="I13" s="9"/>
      <c r="J13" s="9"/>
      <c r="K13" s="9"/>
      <c r="L13" s="9"/>
      <c r="M13" s="32">
        <f t="shared" si="0"/>
        <v>83902</v>
      </c>
    </row>
    <row r="14" spans="1:13" x14ac:dyDescent="0.4">
      <c r="A14" s="18"/>
      <c r="B14" s="3">
        <v>43132</v>
      </c>
      <c r="C14" s="21" t="s">
        <v>107</v>
      </c>
      <c r="D14" s="9"/>
      <c r="E14" s="9"/>
      <c r="F14" s="9"/>
      <c r="G14" s="9"/>
      <c r="H14" s="9"/>
      <c r="I14" s="9">
        <v>140</v>
      </c>
      <c r="J14" s="9"/>
      <c r="K14" s="9"/>
      <c r="L14" s="9"/>
      <c r="M14" s="32">
        <f t="shared" si="0"/>
        <v>84042</v>
      </c>
    </row>
    <row r="15" spans="1:13" x14ac:dyDescent="0.4">
      <c r="A15" s="18"/>
      <c r="B15" s="3">
        <v>43149</v>
      </c>
      <c r="C15" s="21" t="s">
        <v>108</v>
      </c>
      <c r="D15" s="9"/>
      <c r="E15" s="9"/>
      <c r="F15" s="9">
        <v>5724</v>
      </c>
      <c r="G15" s="9"/>
      <c r="H15" s="9"/>
      <c r="I15" s="9"/>
      <c r="J15" s="9"/>
      <c r="K15" s="9"/>
      <c r="L15" s="9"/>
      <c r="M15" s="32">
        <f t="shared" si="0"/>
        <v>89766</v>
      </c>
    </row>
    <row r="16" spans="1:13" x14ac:dyDescent="0.4">
      <c r="A16" s="18"/>
      <c r="B16" s="3">
        <v>43157</v>
      </c>
      <c r="C16" s="21" t="s">
        <v>109</v>
      </c>
      <c r="D16" s="9"/>
      <c r="E16" s="9"/>
      <c r="F16" s="9"/>
      <c r="G16" s="9">
        <v>1312</v>
      </c>
      <c r="H16" s="9"/>
      <c r="I16" s="9"/>
      <c r="J16" s="9"/>
      <c r="K16" s="9"/>
      <c r="L16" s="9"/>
      <c r="M16" s="32">
        <f t="shared" si="0"/>
        <v>91078</v>
      </c>
    </row>
    <row r="17" spans="1:13" x14ac:dyDescent="0.4">
      <c r="A17" s="18"/>
      <c r="B17" s="3">
        <v>43150</v>
      </c>
      <c r="C17" s="21" t="s">
        <v>110</v>
      </c>
      <c r="D17" s="9"/>
      <c r="E17" s="9"/>
      <c r="F17" s="9"/>
      <c r="G17" s="9"/>
      <c r="H17" s="9"/>
      <c r="I17" s="9">
        <v>290</v>
      </c>
      <c r="J17" s="9"/>
      <c r="K17" s="9"/>
      <c r="L17" s="9"/>
      <c r="M17" s="32">
        <f t="shared" si="0"/>
        <v>91368</v>
      </c>
    </row>
    <row r="18" spans="1:13" x14ac:dyDescent="0.4">
      <c r="A18" s="18"/>
      <c r="B18" s="3">
        <v>43177</v>
      </c>
      <c r="C18" s="21" t="s">
        <v>97</v>
      </c>
      <c r="D18" s="9"/>
      <c r="E18" s="9"/>
      <c r="F18" s="9"/>
      <c r="G18" s="9">
        <v>1000</v>
      </c>
      <c r="H18" s="9"/>
      <c r="I18" s="9"/>
      <c r="J18" s="9"/>
      <c r="K18" s="9"/>
      <c r="L18" s="9"/>
      <c r="M18" s="32">
        <f t="shared" si="0"/>
        <v>92368</v>
      </c>
    </row>
    <row r="19" spans="1:13" x14ac:dyDescent="0.4">
      <c r="A19" s="18"/>
      <c r="B19" s="3">
        <v>43158</v>
      </c>
      <c r="C19" s="21" t="s">
        <v>111</v>
      </c>
      <c r="D19" s="9"/>
      <c r="E19" s="9"/>
      <c r="F19" s="9"/>
      <c r="G19" s="9">
        <v>340</v>
      </c>
      <c r="H19" s="9"/>
      <c r="I19" s="9"/>
      <c r="J19" s="9"/>
      <c r="K19" s="9"/>
      <c r="L19" s="9"/>
      <c r="M19" s="32">
        <f t="shared" si="0"/>
        <v>92708</v>
      </c>
    </row>
    <row r="20" spans="1:13" x14ac:dyDescent="0.4">
      <c r="A20" s="18"/>
      <c r="B20" s="3">
        <v>43158</v>
      </c>
      <c r="C20" s="21" t="s">
        <v>112</v>
      </c>
      <c r="D20" s="9"/>
      <c r="E20" s="9"/>
      <c r="F20" s="9"/>
      <c r="G20" s="9">
        <v>160</v>
      </c>
      <c r="H20" s="9"/>
      <c r="I20" s="9"/>
      <c r="J20" s="9"/>
      <c r="K20" s="9"/>
      <c r="L20" s="9"/>
      <c r="M20" s="32">
        <f t="shared" si="0"/>
        <v>92868</v>
      </c>
    </row>
    <row r="21" spans="1:13" x14ac:dyDescent="0.4">
      <c r="A21" s="18"/>
      <c r="B21" s="3">
        <v>43177</v>
      </c>
      <c r="C21" s="21" t="s">
        <v>113</v>
      </c>
      <c r="D21" s="9"/>
      <c r="E21" s="9"/>
      <c r="F21" s="9"/>
      <c r="G21" s="9">
        <v>4750</v>
      </c>
      <c r="H21" s="9"/>
      <c r="I21" s="9"/>
      <c r="J21" s="9"/>
      <c r="K21" s="9"/>
      <c r="L21" s="9"/>
      <c r="M21" s="32">
        <f t="shared" si="0"/>
        <v>97618</v>
      </c>
    </row>
    <row r="22" spans="1:13" x14ac:dyDescent="0.4">
      <c r="A22" s="18"/>
      <c r="B22" s="3">
        <v>43177</v>
      </c>
      <c r="C22" s="21" t="s">
        <v>114</v>
      </c>
      <c r="D22" s="9"/>
      <c r="E22" s="9"/>
      <c r="F22" s="9"/>
      <c r="G22" s="9">
        <v>93965</v>
      </c>
      <c r="H22" s="9"/>
      <c r="I22" s="9"/>
      <c r="J22" s="9"/>
      <c r="K22" s="9"/>
      <c r="L22" s="9"/>
      <c r="M22" s="32">
        <f t="shared" si="0"/>
        <v>191583</v>
      </c>
    </row>
    <row r="23" spans="1:13" x14ac:dyDescent="0.4">
      <c r="A23" s="18"/>
      <c r="B23" s="3">
        <v>43177</v>
      </c>
      <c r="C23" s="21" t="s">
        <v>115</v>
      </c>
      <c r="D23" s="9"/>
      <c r="E23" s="9"/>
      <c r="F23" s="9"/>
      <c r="G23" s="9">
        <v>40000</v>
      </c>
      <c r="H23" s="9"/>
      <c r="I23" s="9"/>
      <c r="J23" s="9"/>
      <c r="K23" s="9"/>
      <c r="L23" s="9"/>
      <c r="M23" s="32">
        <f t="shared" si="0"/>
        <v>231583</v>
      </c>
    </row>
    <row r="24" spans="1:13" x14ac:dyDescent="0.4">
      <c r="A24" s="18"/>
      <c r="B24" s="3">
        <v>43177</v>
      </c>
      <c r="C24" s="21" t="s">
        <v>116</v>
      </c>
      <c r="D24" s="9"/>
      <c r="E24" s="9"/>
      <c r="F24" s="9"/>
      <c r="G24" s="9">
        <v>20000</v>
      </c>
      <c r="H24" s="9"/>
      <c r="I24" s="9"/>
      <c r="J24" s="9"/>
      <c r="K24" s="9"/>
      <c r="L24" s="9"/>
      <c r="M24" s="32">
        <f t="shared" si="0"/>
        <v>251583</v>
      </c>
    </row>
    <row r="25" spans="1:13" x14ac:dyDescent="0.4">
      <c r="A25" s="18"/>
      <c r="B25" s="3">
        <v>43169</v>
      </c>
      <c r="C25" s="21" t="s">
        <v>107</v>
      </c>
      <c r="D25" s="9"/>
      <c r="E25" s="9"/>
      <c r="F25" s="9"/>
      <c r="G25" s="9"/>
      <c r="H25" s="9"/>
      <c r="I25" s="9">
        <v>820</v>
      </c>
      <c r="J25" s="9"/>
      <c r="K25" s="9"/>
      <c r="L25" s="9"/>
      <c r="M25" s="32">
        <f t="shared" si="0"/>
        <v>252403</v>
      </c>
    </row>
    <row r="26" spans="1:13" x14ac:dyDescent="0.4">
      <c r="A26" s="18"/>
      <c r="B26" s="3">
        <v>43174</v>
      </c>
      <c r="C26" s="21" t="s">
        <v>117</v>
      </c>
      <c r="D26" s="9"/>
      <c r="E26" s="9"/>
      <c r="F26" s="9"/>
      <c r="G26" s="9">
        <v>8513</v>
      </c>
      <c r="H26" s="9"/>
      <c r="I26" s="9"/>
      <c r="J26" s="9"/>
      <c r="K26" s="9"/>
      <c r="L26" s="9"/>
      <c r="M26" s="32">
        <f t="shared" si="0"/>
        <v>260916</v>
      </c>
    </row>
    <row r="27" spans="1:13" x14ac:dyDescent="0.4">
      <c r="A27" s="18"/>
      <c r="B27" s="3">
        <v>43166</v>
      </c>
      <c r="C27" s="21" t="s">
        <v>117</v>
      </c>
      <c r="D27" s="9"/>
      <c r="E27" s="9"/>
      <c r="F27" s="9"/>
      <c r="G27" s="9">
        <v>16250</v>
      </c>
      <c r="H27" s="9"/>
      <c r="I27" s="9"/>
      <c r="J27" s="9"/>
      <c r="K27" s="9"/>
      <c r="L27" s="9"/>
      <c r="M27" s="32">
        <f t="shared" si="0"/>
        <v>277166</v>
      </c>
    </row>
    <row r="28" spans="1:13" x14ac:dyDescent="0.4">
      <c r="A28" s="18"/>
      <c r="B28" s="3">
        <v>43174</v>
      </c>
      <c r="C28" s="21" t="s">
        <v>118</v>
      </c>
      <c r="D28" s="9"/>
      <c r="E28" s="9"/>
      <c r="F28" s="9"/>
      <c r="G28" s="9"/>
      <c r="H28" s="9"/>
      <c r="I28" s="9">
        <v>604</v>
      </c>
      <c r="J28" s="9"/>
      <c r="K28" s="9"/>
      <c r="L28" s="9"/>
      <c r="M28" s="32">
        <f t="shared" si="0"/>
        <v>277770</v>
      </c>
    </row>
    <row r="29" spans="1:13" x14ac:dyDescent="0.4">
      <c r="A29" s="18"/>
      <c r="B29" s="3">
        <v>43174</v>
      </c>
      <c r="C29" s="21" t="s">
        <v>119</v>
      </c>
      <c r="D29" s="9"/>
      <c r="E29" s="9"/>
      <c r="F29" s="9"/>
      <c r="G29" s="9"/>
      <c r="H29" s="9"/>
      <c r="I29" s="9">
        <v>151</v>
      </c>
      <c r="J29" s="9"/>
      <c r="K29" s="9"/>
      <c r="L29" s="9"/>
      <c r="M29" s="32">
        <f t="shared" si="0"/>
        <v>277921</v>
      </c>
    </row>
    <row r="30" spans="1:13" x14ac:dyDescent="0.4">
      <c r="A30" s="18"/>
      <c r="B30" s="3">
        <v>43166</v>
      </c>
      <c r="C30" s="21" t="s">
        <v>120</v>
      </c>
      <c r="D30" s="9"/>
      <c r="E30" s="9"/>
      <c r="F30" s="9"/>
      <c r="G30" s="9">
        <v>1140</v>
      </c>
      <c r="H30" s="9"/>
      <c r="I30" s="9"/>
      <c r="J30" s="9"/>
      <c r="K30" s="9"/>
      <c r="L30" s="9"/>
      <c r="M30" s="32">
        <f t="shared" si="0"/>
        <v>279061</v>
      </c>
    </row>
    <row r="31" spans="1:13" x14ac:dyDescent="0.4">
      <c r="A31" s="18"/>
      <c r="B31" s="3">
        <v>43177</v>
      </c>
      <c r="C31" s="21" t="s">
        <v>121</v>
      </c>
      <c r="D31" s="9"/>
      <c r="E31" s="9"/>
      <c r="F31" s="9"/>
      <c r="G31" s="9">
        <v>10340</v>
      </c>
      <c r="H31" s="9"/>
      <c r="I31" s="9"/>
      <c r="J31" s="9"/>
      <c r="K31" s="9"/>
      <c r="L31" s="9"/>
      <c r="M31" s="32">
        <f t="shared" si="0"/>
        <v>289401</v>
      </c>
    </row>
    <row r="32" spans="1:13" x14ac:dyDescent="0.4">
      <c r="A32" s="18"/>
      <c r="B32" s="3">
        <v>43423</v>
      </c>
      <c r="C32" s="21" t="s">
        <v>57</v>
      </c>
      <c r="D32" s="9"/>
      <c r="E32" s="9"/>
      <c r="F32" s="9"/>
      <c r="G32" s="9"/>
      <c r="H32" s="9">
        <v>2376</v>
      </c>
      <c r="I32" s="9"/>
      <c r="J32" s="9"/>
      <c r="K32" s="9"/>
      <c r="L32" s="9"/>
      <c r="M32" s="32">
        <f t="shared" si="0"/>
        <v>291777</v>
      </c>
    </row>
    <row r="33" spans="1:14" x14ac:dyDescent="0.4">
      <c r="A33" s="18"/>
      <c r="B33" s="3">
        <v>43161</v>
      </c>
      <c r="C33" s="21" t="s">
        <v>107</v>
      </c>
      <c r="D33" s="9"/>
      <c r="E33" s="9"/>
      <c r="F33" s="9"/>
      <c r="G33" s="9"/>
      <c r="H33" s="9"/>
      <c r="I33" s="9">
        <v>202</v>
      </c>
      <c r="J33" s="9"/>
      <c r="K33" s="9"/>
      <c r="L33" s="9"/>
      <c r="M33" s="32">
        <f t="shared" si="0"/>
        <v>291979</v>
      </c>
    </row>
    <row r="34" spans="1:14" x14ac:dyDescent="0.4">
      <c r="A34" s="18"/>
      <c r="B34" s="3">
        <v>43160</v>
      </c>
      <c r="C34" s="21" t="s">
        <v>122</v>
      </c>
      <c r="D34" s="9"/>
      <c r="E34" s="9"/>
      <c r="F34" s="9"/>
      <c r="G34" s="9">
        <v>1361</v>
      </c>
      <c r="H34" s="9"/>
      <c r="I34" s="9"/>
      <c r="J34" s="9"/>
      <c r="K34" s="9"/>
      <c r="L34" s="9"/>
      <c r="M34" s="32">
        <f t="shared" si="0"/>
        <v>293340</v>
      </c>
    </row>
    <row r="35" spans="1:14" x14ac:dyDescent="0.4">
      <c r="A35" s="18"/>
      <c r="B35" s="3">
        <v>43165</v>
      </c>
      <c r="C35" s="21" t="s">
        <v>75</v>
      </c>
      <c r="D35" s="9"/>
      <c r="E35" s="9"/>
      <c r="F35" s="9"/>
      <c r="G35" s="9"/>
      <c r="H35" s="9"/>
      <c r="I35" s="9">
        <v>4289</v>
      </c>
      <c r="J35" s="9"/>
      <c r="K35" s="9"/>
      <c r="L35" s="9"/>
      <c r="M35" s="32">
        <f t="shared" si="0"/>
        <v>297629</v>
      </c>
    </row>
    <row r="36" spans="1:14" x14ac:dyDescent="0.4">
      <c r="A36" s="18"/>
      <c r="B36" s="3">
        <v>43169</v>
      </c>
      <c r="C36" s="21" t="s">
        <v>123</v>
      </c>
      <c r="D36" s="9"/>
      <c r="E36" s="9"/>
      <c r="F36" s="9"/>
      <c r="G36" s="9"/>
      <c r="H36" s="9"/>
      <c r="I36" s="9">
        <v>240</v>
      </c>
      <c r="J36" s="9"/>
      <c r="K36" s="9"/>
      <c r="L36" s="9"/>
      <c r="M36" s="32">
        <f t="shared" si="0"/>
        <v>297869</v>
      </c>
    </row>
    <row r="37" spans="1:14" x14ac:dyDescent="0.4">
      <c r="A37" s="5"/>
      <c r="B37" s="3">
        <v>43377</v>
      </c>
      <c r="C37" s="21" t="s">
        <v>124</v>
      </c>
      <c r="D37" s="9"/>
      <c r="E37" s="9"/>
      <c r="F37" s="9"/>
      <c r="G37" s="9"/>
      <c r="H37" s="9"/>
      <c r="I37" s="9"/>
      <c r="J37" s="9"/>
      <c r="K37" s="9"/>
      <c r="L37" s="9">
        <v>10750</v>
      </c>
      <c r="M37" s="32">
        <f t="shared" si="0"/>
        <v>308619</v>
      </c>
    </row>
    <row r="38" spans="1:14" x14ac:dyDescent="0.4">
      <c r="A38" s="5"/>
      <c r="B38" s="3"/>
      <c r="C38" s="21"/>
      <c r="D38" s="9">
        <f t="shared" ref="D38:K38" si="1">SUM(D2:D36)</f>
        <v>0</v>
      </c>
      <c r="E38" s="9">
        <f t="shared" si="1"/>
        <v>0</v>
      </c>
      <c r="F38" s="9">
        <f t="shared" si="1"/>
        <v>10724</v>
      </c>
      <c r="G38" s="9">
        <f t="shared" si="1"/>
        <v>277273</v>
      </c>
      <c r="H38" s="9">
        <f t="shared" si="1"/>
        <v>2674</v>
      </c>
      <c r="I38" s="9">
        <f t="shared" si="1"/>
        <v>7198</v>
      </c>
      <c r="J38" s="9">
        <f t="shared" si="1"/>
        <v>0</v>
      </c>
      <c r="K38" s="9">
        <f t="shared" si="1"/>
        <v>0</v>
      </c>
      <c r="L38" s="9">
        <f>SUM(L2:L37)</f>
        <v>10750</v>
      </c>
      <c r="M38" s="32">
        <f>SUM(D38:L38)</f>
        <v>308619</v>
      </c>
    </row>
    <row r="39" spans="1:14" x14ac:dyDescent="0.4">
      <c r="A39" s="5"/>
      <c r="B39" s="26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31"/>
    </row>
    <row r="40" spans="1:14" x14ac:dyDescent="0.4">
      <c r="B40" s="2"/>
      <c r="C40" s="2"/>
      <c r="D40" s="20" t="s">
        <v>48</v>
      </c>
      <c r="E40" s="20" t="s">
        <v>49</v>
      </c>
      <c r="F40" s="20" t="s">
        <v>50</v>
      </c>
      <c r="G40" s="20" t="s">
        <v>51</v>
      </c>
      <c r="H40" s="20" t="s">
        <v>52</v>
      </c>
      <c r="I40" s="20" t="s">
        <v>53</v>
      </c>
      <c r="J40" s="20" t="s">
        <v>54</v>
      </c>
      <c r="K40" s="20" t="s">
        <v>55</v>
      </c>
      <c r="L40" s="20" t="s">
        <v>56</v>
      </c>
      <c r="M40" s="20" t="s">
        <v>84</v>
      </c>
    </row>
    <row r="41" spans="1:14" x14ac:dyDescent="0.4">
      <c r="A41" s="12" t="s">
        <v>134</v>
      </c>
      <c r="B41" s="3">
        <v>43257</v>
      </c>
      <c r="C41" s="21" t="s">
        <v>133</v>
      </c>
      <c r="D41" s="32"/>
      <c r="E41" s="32"/>
      <c r="F41" s="32"/>
      <c r="G41" s="32"/>
      <c r="H41" s="32"/>
      <c r="I41" s="32">
        <v>2602</v>
      </c>
      <c r="J41" s="32"/>
      <c r="K41" s="32"/>
      <c r="L41" s="32"/>
      <c r="M41" s="32">
        <f t="shared" ref="M41:M47" si="2">D41+E41+F41+G41+H41+I41+J41+K41+L41</f>
        <v>2602</v>
      </c>
    </row>
    <row r="42" spans="1:14" x14ac:dyDescent="0.4">
      <c r="B42" s="3">
        <v>43271</v>
      </c>
      <c r="C42" s="21" t="s">
        <v>131</v>
      </c>
      <c r="D42" s="32"/>
      <c r="E42" s="32"/>
      <c r="F42" s="32"/>
      <c r="G42" s="32"/>
      <c r="H42" s="32"/>
      <c r="I42" s="32">
        <v>527</v>
      </c>
      <c r="J42" s="32"/>
      <c r="K42" s="32"/>
      <c r="L42" s="32"/>
      <c r="M42" s="32">
        <f t="shared" si="2"/>
        <v>527</v>
      </c>
    </row>
    <row r="43" spans="1:14" x14ac:dyDescent="0.4">
      <c r="B43" s="3">
        <v>43272</v>
      </c>
      <c r="C43" s="25" t="s">
        <v>132</v>
      </c>
      <c r="D43" s="32"/>
      <c r="E43" s="32"/>
      <c r="F43" s="32"/>
      <c r="G43" s="32"/>
      <c r="H43" s="32"/>
      <c r="I43" s="32">
        <v>2670</v>
      </c>
      <c r="J43" s="32"/>
      <c r="K43" s="32"/>
      <c r="L43" s="32"/>
      <c r="M43" s="32">
        <f t="shared" si="2"/>
        <v>2670</v>
      </c>
    </row>
    <row r="44" spans="1:14" x14ac:dyDescent="0.4">
      <c r="B44" s="3">
        <v>43451</v>
      </c>
      <c r="C44" s="21" t="s">
        <v>126</v>
      </c>
      <c r="D44" s="32"/>
      <c r="E44" s="32"/>
      <c r="F44" s="32"/>
      <c r="G44" s="32"/>
      <c r="H44" s="32"/>
      <c r="I44" s="32"/>
      <c r="J44" s="32">
        <v>1900</v>
      </c>
      <c r="K44" s="32"/>
      <c r="L44" s="32"/>
      <c r="M44" s="32">
        <f t="shared" si="2"/>
        <v>1900</v>
      </c>
      <c r="N44" s="34"/>
    </row>
    <row r="45" spans="1:14" x14ac:dyDescent="0.4">
      <c r="B45" s="3">
        <v>43149</v>
      </c>
      <c r="C45" s="25" t="s">
        <v>89</v>
      </c>
      <c r="D45" s="32"/>
      <c r="E45" s="32"/>
      <c r="F45" s="32"/>
      <c r="G45" s="32"/>
      <c r="H45" s="32"/>
      <c r="I45" s="32">
        <v>313</v>
      </c>
      <c r="J45" s="32"/>
      <c r="K45" s="32"/>
      <c r="L45" s="32"/>
      <c r="M45" s="32">
        <f t="shared" si="2"/>
        <v>313</v>
      </c>
      <c r="N45" s="34"/>
    </row>
    <row r="46" spans="1:14" x14ac:dyDescent="0.4">
      <c r="B46" s="3">
        <v>43177</v>
      </c>
      <c r="C46" s="25" t="s">
        <v>89</v>
      </c>
      <c r="D46" s="2"/>
      <c r="E46" s="2"/>
      <c r="F46" s="2"/>
      <c r="G46" s="2"/>
      <c r="H46" s="2"/>
      <c r="I46" s="2">
        <v>108</v>
      </c>
      <c r="J46" s="2"/>
      <c r="K46" s="2"/>
      <c r="L46" s="2"/>
      <c r="M46" s="32">
        <f t="shared" si="2"/>
        <v>108</v>
      </c>
      <c r="N46" s="34"/>
    </row>
    <row r="47" spans="1:14" x14ac:dyDescent="0.4">
      <c r="B47" s="3">
        <v>43177</v>
      </c>
      <c r="C47" s="25" t="s">
        <v>92</v>
      </c>
      <c r="D47" s="2"/>
      <c r="E47" s="2"/>
      <c r="F47" s="2"/>
      <c r="G47" s="2"/>
      <c r="H47" s="2"/>
      <c r="I47" s="2">
        <v>216</v>
      </c>
      <c r="J47" s="2"/>
      <c r="K47" s="2"/>
      <c r="L47" s="2"/>
      <c r="M47" s="32">
        <f t="shared" si="2"/>
        <v>216</v>
      </c>
      <c r="N47" s="34"/>
    </row>
    <row r="48" spans="1:14" x14ac:dyDescent="0.4">
      <c r="B48" s="2"/>
      <c r="C48" s="19" t="s">
        <v>146</v>
      </c>
      <c r="D48" s="40">
        <f t="shared" ref="D48:L48" si="3">SUM(D41:D47)</f>
        <v>0</v>
      </c>
      <c r="E48" s="40">
        <f t="shared" si="3"/>
        <v>0</v>
      </c>
      <c r="F48" s="40">
        <f t="shared" si="3"/>
        <v>0</v>
      </c>
      <c r="G48" s="40">
        <f t="shared" si="3"/>
        <v>0</v>
      </c>
      <c r="H48" s="40">
        <f t="shared" si="3"/>
        <v>0</v>
      </c>
      <c r="I48" s="40">
        <f t="shared" si="3"/>
        <v>6436</v>
      </c>
      <c r="J48" s="40">
        <f t="shared" si="3"/>
        <v>1900</v>
      </c>
      <c r="K48" s="40">
        <f t="shared" si="3"/>
        <v>0</v>
      </c>
      <c r="L48" s="40">
        <f t="shared" si="3"/>
        <v>0</v>
      </c>
      <c r="M48" s="32">
        <f>SUM(D48:L48)</f>
        <v>8336</v>
      </c>
      <c r="N48" s="34"/>
    </row>
  </sheetData>
  <phoneticPr fontId="2"/>
  <pageMargins left="0.7" right="0.7" top="0.75" bottom="0.75" header="0.3" footer="0.3"/>
  <pageSetup paperSize="9" scale="80" orientation="landscape" horizontalDpi="0" verticalDpi="0" r:id="rId1"/>
  <rowBreaks count="1" manualBreakCount="1">
    <brk id="3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751D-0055-4C87-8144-E8600F524AF6}">
  <dimension ref="A2:D15"/>
  <sheetViews>
    <sheetView workbookViewId="0">
      <selection activeCell="D13" sqref="D13"/>
    </sheetView>
  </sheetViews>
  <sheetFormatPr defaultRowHeight="18.75" x14ac:dyDescent="0.4"/>
  <cols>
    <col min="2" max="2" width="26.625" customWidth="1"/>
  </cols>
  <sheetData>
    <row r="2" spans="1:4" x14ac:dyDescent="0.4">
      <c r="A2" s="4" t="s">
        <v>93</v>
      </c>
      <c r="B2" s="35"/>
      <c r="C2" s="24"/>
      <c r="D2" s="28"/>
    </row>
    <row r="3" spans="1:4" x14ac:dyDescent="0.4">
      <c r="A3" s="4"/>
      <c r="B3" s="35"/>
      <c r="C3" s="24"/>
      <c r="D3" s="28"/>
    </row>
    <row r="4" spans="1:4" x14ac:dyDescent="0.4">
      <c r="A4" s="13" t="s">
        <v>152</v>
      </c>
      <c r="B4" s="12" t="s">
        <v>125</v>
      </c>
      <c r="C4" s="24"/>
      <c r="D4" s="28">
        <v>2537</v>
      </c>
    </row>
    <row r="5" spans="1:4" x14ac:dyDescent="0.4">
      <c r="B5" s="12" t="s">
        <v>148</v>
      </c>
      <c r="D5" s="31">
        <v>6649</v>
      </c>
    </row>
    <row r="6" spans="1:4" x14ac:dyDescent="0.4">
      <c r="B6" s="46" t="s">
        <v>127</v>
      </c>
      <c r="C6" s="47" t="s">
        <v>150</v>
      </c>
      <c r="D6" s="28">
        <v>400</v>
      </c>
    </row>
    <row r="7" spans="1:4" x14ac:dyDescent="0.4">
      <c r="B7" s="12" t="s">
        <v>153</v>
      </c>
      <c r="C7" s="47"/>
      <c r="D7" s="11">
        <v>1000</v>
      </c>
    </row>
    <row r="8" spans="1:4" x14ac:dyDescent="0.4">
      <c r="B8" s="46" t="s">
        <v>147</v>
      </c>
      <c r="C8" s="47" t="s">
        <v>150</v>
      </c>
      <c r="D8" s="38">
        <v>1000</v>
      </c>
    </row>
    <row r="9" spans="1:4" x14ac:dyDescent="0.4">
      <c r="C9" s="4" t="s">
        <v>151</v>
      </c>
      <c r="D9" s="31">
        <v>8786</v>
      </c>
    </row>
    <row r="11" spans="1:4" x14ac:dyDescent="0.4">
      <c r="B11" s="12" t="s">
        <v>149</v>
      </c>
      <c r="D11" s="31">
        <v>54125</v>
      </c>
    </row>
    <row r="12" spans="1:4" x14ac:dyDescent="0.4">
      <c r="B12" s="12" t="s">
        <v>152</v>
      </c>
      <c r="C12" s="47" t="s">
        <v>150</v>
      </c>
      <c r="D12" s="45">
        <v>7936</v>
      </c>
    </row>
    <row r="13" spans="1:4" x14ac:dyDescent="0.4">
      <c r="B13" s="35"/>
      <c r="C13" s="24"/>
      <c r="D13" s="28">
        <f>D11-D12</f>
        <v>46189</v>
      </c>
    </row>
    <row r="14" spans="1:4" x14ac:dyDescent="0.4">
      <c r="B14" s="15"/>
      <c r="C14" s="24"/>
      <c r="D14" s="11"/>
    </row>
    <row r="15" spans="1:4" x14ac:dyDescent="0.4">
      <c r="B15" s="35"/>
      <c r="C15" s="35"/>
      <c r="D15" s="28"/>
    </row>
  </sheetData>
  <phoneticPr fontId="2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BACC-660A-402B-AC1F-621D8C3A8074}">
  <dimension ref="A1:H14"/>
  <sheetViews>
    <sheetView workbookViewId="0">
      <selection activeCell="A6" sqref="A6:B6"/>
    </sheetView>
  </sheetViews>
  <sheetFormatPr defaultRowHeight="18.75" x14ac:dyDescent="0.4"/>
  <sheetData>
    <row r="1" spans="1:8" x14ac:dyDescent="0.4">
      <c r="A1" t="s">
        <v>165</v>
      </c>
      <c r="B1">
        <v>2000</v>
      </c>
    </row>
    <row r="2" spans="1:8" x14ac:dyDescent="0.4">
      <c r="A2" t="s">
        <v>173</v>
      </c>
      <c r="B2" t="s">
        <v>174</v>
      </c>
      <c r="C2" t="s">
        <v>169</v>
      </c>
      <c r="D2" t="s">
        <v>179</v>
      </c>
      <c r="E2" t="s">
        <v>180</v>
      </c>
      <c r="F2" t="s">
        <v>176</v>
      </c>
      <c r="G2" t="s">
        <v>184</v>
      </c>
      <c r="H2" t="s">
        <v>184</v>
      </c>
    </row>
    <row r="3" spans="1:8" x14ac:dyDescent="0.4">
      <c r="A3" s="1">
        <v>43211</v>
      </c>
      <c r="B3" s="1">
        <v>43211</v>
      </c>
      <c r="C3" s="1">
        <v>43211</v>
      </c>
      <c r="D3" s="1">
        <v>43211</v>
      </c>
      <c r="E3" s="1">
        <v>43211</v>
      </c>
      <c r="F3" s="1">
        <v>43235</v>
      </c>
      <c r="G3" s="1">
        <v>43302</v>
      </c>
      <c r="H3" s="1">
        <v>43302</v>
      </c>
    </row>
    <row r="5" spans="1:8" x14ac:dyDescent="0.4">
      <c r="A5" t="s">
        <v>172</v>
      </c>
      <c r="B5">
        <v>3000</v>
      </c>
    </row>
    <row r="6" spans="1:8" x14ac:dyDescent="0.4">
      <c r="A6" t="s">
        <v>177</v>
      </c>
      <c r="B6" t="s">
        <v>178</v>
      </c>
      <c r="C6" t="s">
        <v>175</v>
      </c>
    </row>
    <row r="7" spans="1:8" x14ac:dyDescent="0.4">
      <c r="A7" s="1">
        <v>43207</v>
      </c>
      <c r="B7" s="1">
        <v>43199</v>
      </c>
      <c r="C7" s="1">
        <v>43258</v>
      </c>
    </row>
    <row r="8" spans="1:8" x14ac:dyDescent="0.4">
      <c r="A8" t="s">
        <v>181</v>
      </c>
      <c r="B8" t="s">
        <v>181</v>
      </c>
    </row>
    <row r="11" spans="1:8" x14ac:dyDescent="0.4">
      <c r="A11" t="s">
        <v>24</v>
      </c>
    </row>
    <row r="12" spans="1:8" x14ac:dyDescent="0.4">
      <c r="A12" t="s">
        <v>182</v>
      </c>
      <c r="B12" t="s">
        <v>182</v>
      </c>
    </row>
    <row r="13" spans="1:8" x14ac:dyDescent="0.4">
      <c r="A13" s="1">
        <v>43206</v>
      </c>
      <c r="B13" s="1">
        <v>43271</v>
      </c>
    </row>
    <row r="14" spans="1:8" x14ac:dyDescent="0.4">
      <c r="A14">
        <v>1000</v>
      </c>
      <c r="B14">
        <v>5000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まとめ</vt:lpstr>
      <vt:lpstr>普通預金2018</vt:lpstr>
      <vt:lpstr>収入・経費計算2018</vt:lpstr>
      <vt:lpstr>経費計算③</vt:lpstr>
      <vt:lpstr>経費計算④</vt:lpstr>
      <vt:lpstr>経費計算⑥</vt:lpstr>
      <vt:lpstr>精算</vt:lpstr>
      <vt:lpstr>会費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tsujinishi</dc:creator>
  <cp:lastModifiedBy>tsujinishi</cp:lastModifiedBy>
  <cp:lastPrinted>2018-04-10T14:39:27Z</cp:lastPrinted>
  <dcterms:created xsi:type="dcterms:W3CDTF">2018-04-04T23:58:51Z</dcterms:created>
  <dcterms:modified xsi:type="dcterms:W3CDTF">2018-08-16T14:23:34Z</dcterms:modified>
</cp:coreProperties>
</file>